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ennis\Desktop\### BUSINESSES ###\2000 - ARUCASA\600 - Downloads\"/>
    </mc:Choice>
  </mc:AlternateContent>
  <bookViews>
    <workbookView xWindow="0" yWindow="0" windowWidth="28770" windowHeight="11445"/>
  </bookViews>
  <sheets>
    <sheet name="Darlehen"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E20" i="1"/>
  <c r="E19" i="1"/>
  <c r="E18" i="1"/>
  <c r="E17" i="1"/>
  <c r="E15" i="1"/>
  <c r="J17" i="1" s="1"/>
  <c r="E16" i="1"/>
  <c r="E22" i="1" l="1"/>
  <c r="J16" i="1" l="1"/>
  <c r="J20" i="1" s="1"/>
  <c r="J21" i="1" s="1"/>
  <c r="J14" i="1"/>
  <c r="J22" i="1" l="1"/>
  <c r="J23" i="1" s="1"/>
  <c r="J24" i="1" l="1"/>
  <c r="J25" i="1" s="1"/>
  <c r="J27" i="1" l="1"/>
</calcChain>
</file>

<file path=xl/sharedStrings.xml><?xml version="1.0" encoding="utf-8"?>
<sst xmlns="http://schemas.openxmlformats.org/spreadsheetml/2006/main" count="30" uniqueCount="24">
  <si>
    <t>x</t>
  </si>
  <si>
    <t>Anleitung</t>
  </si>
  <si>
    <t>Kaufpreis</t>
  </si>
  <si>
    <t>Erwerbsnebenkosten</t>
  </si>
  <si>
    <t>Makler</t>
  </si>
  <si>
    <t>Notar</t>
  </si>
  <si>
    <t>Grundbuch Amt</t>
  </si>
  <si>
    <t>Grunderwerbssteuer</t>
  </si>
  <si>
    <t>Sonstige</t>
  </si>
  <si>
    <t>Gesamtkosten</t>
  </si>
  <si>
    <t>Finanzierung</t>
  </si>
  <si>
    <t>Eigenkapital</t>
  </si>
  <si>
    <t>Objektfinanzierungsquote</t>
  </si>
  <si>
    <t>Zinssatz</t>
  </si>
  <si>
    <t>Fremdkapital (Darlehen)</t>
  </si>
  <si>
    <t>Fremdkapital</t>
  </si>
  <si>
    <t>1) Passe die gelb hinterlegten Felder an
2) Passe die orange hinterlegten Felder an (entsprechend der Zinsstufen Deines Kreditinstitus)
     Sowohl die Bereiche ab denen die Zinssätze gelten, wie auch die Zinssätze selbst, können variieren</t>
  </si>
  <si>
    <t>Erwarteter Zinssatz (nominal):</t>
  </si>
  <si>
    <t>Zinstreppe</t>
  </si>
  <si>
    <r>
      <t>Objektfinanzierungsquote und Zinstreppe</t>
    </r>
    <r>
      <rPr>
        <b/>
        <sz val="12"/>
        <color theme="1" tint="0.24994659260841701"/>
        <rFont val="Calibri"/>
        <family val="2"/>
        <scheme val="minor"/>
      </rPr>
      <t xml:space="preserve"> (Brechnung des Misch-Zinssatzes gem. Objektfinanzierungsquote)</t>
    </r>
  </si>
  <si>
    <t>M1004</t>
  </si>
  <si>
    <t>Banken betrachten das finanzierte Objekt als Sicherheit für das Darlehen. Die Höhe dieser Sicherheit basiert auf dem Kaufpreis und der Wertermittlung durch die Bank und liegt üblicherweise 10-15 % unter dem Kaufpreis. Dieser Abschlag dient dazu, mögliche Preisnachlässe bei einer notwendigen, schnellen Veräußerung zu berücksichtigen.
Darüber hinaus erhöht sich mit der Beleihungsquote des Objekts (also dem Verhältnis der Darlehenssumme zum Wert des Objekts; Objektfinanzierungsquote) auch das Risiko für die Bank. Dies spiegelt sich in den unterschiedlichen Zinssätzen wider, die je nach Segment der Beleihungsquote variieren können. Diese Angaben dienen lediglich dem Verständnis der Kalkulationsgrundlage der Bank.</t>
  </si>
  <si>
    <t>V1.1</t>
  </si>
  <si>
    <t>https://www.arucasa.de/de/ratgeber/Wie_berechnet_die_Bank_den_Zins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</si>
</sst>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0\ &quot;€&quot;;[Red]\-#,##0\ &quot;€&quot;"/>
    <numFmt numFmtId="8" formatCode="#,##0.00\ &quot;€&quot;;[Red]\-#,##0.00\ &quot;€&quot;"/>
    <numFmt numFmtId="164" formatCode="&quot;$&quot;#,##0.00"/>
    <numFmt numFmtId="165" formatCode="#,##0.00\ &quot;€&quot;"/>
    <numFmt numFmtId="166" formatCode="#,##0\ &quot;€&quot;"/>
    <numFmt numFmtId="167" formatCode="&quot;Objektfinanzierungsquote &gt; &quot;0%"/>
    <numFmt numFmtId="168" formatCode="0.0%"/>
  </numFmts>
  <fonts count="27"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16"/>
      <color theme="1" tint="0.24994659260841701"/>
      <name val="Calibri Light"/>
      <family val="2"/>
      <scheme val="major"/>
    </font>
    <font>
      <sz val="11"/>
      <name val="Calibri"/>
      <family val="2"/>
      <scheme val="minor"/>
    </font>
    <font>
      <b/>
      <sz val="11"/>
      <color theme="1" tint="0.24994659260841701"/>
      <name val="Calibri Light"/>
      <family val="2"/>
      <scheme val="major"/>
    </font>
    <font>
      <i/>
      <sz val="11"/>
      <color theme="1" tint="0.34998626667073579"/>
      <name val="Calibri"/>
      <family val="2"/>
      <scheme val="minor"/>
    </font>
    <font>
      <sz val="11"/>
      <color theme="1" tint="0.24994659260841701"/>
      <name val="Calibri"/>
      <family val="2"/>
      <scheme val="minor"/>
    </font>
    <font>
      <sz val="11"/>
      <color theme="8" tint="-0.499984740745262"/>
      <name val="Calibri"/>
      <family val="2"/>
      <scheme val="minor"/>
    </font>
    <font>
      <u/>
      <sz val="11"/>
      <color theme="10"/>
      <name val="Calibri"/>
      <family val="2"/>
      <scheme val="minor"/>
    </font>
    <font>
      <sz val="10"/>
      <color theme="0"/>
      <name val="Calibri"/>
      <family val="2"/>
      <scheme val="minor"/>
    </font>
    <font>
      <u/>
      <sz val="11"/>
      <color theme="0"/>
      <name val="Calibri"/>
      <family val="2"/>
      <scheme val="minor"/>
    </font>
    <font>
      <sz val="1"/>
      <color theme="8" tint="-0.499984740745262"/>
      <name val="Calibri"/>
      <family val="2"/>
      <scheme val="minor"/>
    </font>
    <font>
      <sz val="1"/>
      <color theme="1"/>
      <name val="Calibri"/>
      <family val="2"/>
      <scheme val="minor"/>
    </font>
    <font>
      <b/>
      <sz val="14"/>
      <color theme="7" tint="0.59999389629810485"/>
      <name val="Calibri"/>
      <family val="2"/>
      <scheme val="minor"/>
    </font>
    <font>
      <sz val="11"/>
      <color theme="7" tint="0.59999389629810485"/>
      <name val="Calibri"/>
      <family val="2"/>
      <scheme val="minor"/>
    </font>
    <font>
      <sz val="11"/>
      <color rgb="FFFF0000"/>
      <name val="Calibri"/>
      <family val="2"/>
      <scheme val="minor"/>
    </font>
    <font>
      <b/>
      <sz val="11"/>
      <color theme="1"/>
      <name val="Calibri"/>
      <family val="2"/>
      <scheme val="minor"/>
    </font>
    <font>
      <b/>
      <sz val="11"/>
      <name val="Calibri"/>
      <family val="2"/>
      <scheme val="minor"/>
    </font>
    <font>
      <sz val="10"/>
      <name val="Arial"/>
      <family val="2"/>
    </font>
    <font>
      <sz val="9"/>
      <name val="Calibri"/>
      <family val="2"/>
      <scheme val="minor"/>
    </font>
    <font>
      <b/>
      <sz val="16"/>
      <color theme="1" tint="0.24994659260841701"/>
      <name val="Calibri"/>
      <family val="2"/>
      <scheme val="minor"/>
    </font>
    <font>
      <b/>
      <sz val="11"/>
      <color theme="1" tint="0.24994659260841701"/>
      <name val="Calibri"/>
      <family val="2"/>
      <scheme val="minor"/>
    </font>
    <font>
      <b/>
      <sz val="12"/>
      <color theme="1" tint="0.24994659260841701"/>
      <name val="Calibri"/>
      <family val="2"/>
      <scheme val="minor"/>
    </font>
    <font>
      <b/>
      <sz val="14"/>
      <color theme="0"/>
      <name val="Calibri"/>
      <family val="2"/>
      <scheme val="minor"/>
    </font>
    <font>
      <sz val="1"/>
      <name val="Calibri"/>
      <family val="2"/>
      <scheme val="minor"/>
    </font>
  </fonts>
  <fills count="9">
    <fill>
      <patternFill patternType="none"/>
    </fill>
    <fill>
      <patternFill patternType="gray125"/>
    </fill>
    <fill>
      <patternFill patternType="solid">
        <fgColor theme="4" tint="0.79998168889431442"/>
        <bgColor indexed="65"/>
      </patternFill>
    </fill>
    <fill>
      <patternFill patternType="solid">
        <fgColor theme="0" tint="-0.14996795556505021"/>
        <bgColor indexed="64"/>
      </patternFill>
    </fill>
    <fill>
      <patternFill patternType="solid">
        <fgColor theme="4" tint="-0.499984740745262"/>
        <bgColor indexed="64"/>
      </patternFill>
    </fill>
    <fill>
      <patternFill patternType="solid">
        <fgColor theme="7" tint="0.79998168889431442"/>
        <bgColor indexed="64"/>
      </patternFill>
    </fill>
    <fill>
      <patternFill patternType="solid">
        <fgColor theme="8" tint="-0.499984740745262"/>
        <bgColor indexed="64"/>
      </patternFill>
    </fill>
    <fill>
      <patternFill patternType="solid">
        <fgColor theme="1"/>
        <bgColor indexed="64"/>
      </patternFill>
    </fill>
    <fill>
      <patternFill patternType="solid">
        <fgColor theme="7"/>
        <bgColor indexed="64"/>
      </patternFill>
    </fill>
  </fills>
  <borders count="9">
    <border>
      <left/>
      <right/>
      <top/>
      <bottom/>
      <diagonal/>
    </border>
    <border>
      <left/>
      <right/>
      <top/>
      <bottom style="thick">
        <color theme="4" tint="-0.499984740745262"/>
      </bottom>
      <diagonal/>
    </border>
    <border>
      <left/>
      <right/>
      <top/>
      <bottom style="medium">
        <color theme="1"/>
      </bottom>
      <diagonal/>
    </border>
    <border>
      <left/>
      <right/>
      <top style="medium">
        <color theme="1"/>
      </top>
      <bottom/>
      <diagonal/>
    </border>
    <border>
      <left/>
      <right/>
      <top/>
      <bottom style="medium">
        <color theme="4" tint="-0.499984740745262"/>
      </bottom>
      <diagonal/>
    </border>
    <border>
      <left/>
      <right/>
      <top style="thin">
        <color theme="1" tint="0.499984740745262"/>
      </top>
      <bottom style="thin">
        <color theme="1" tint="0.499984740745262"/>
      </bottom>
      <diagonal/>
    </border>
    <border>
      <left/>
      <right/>
      <top/>
      <bottom style="thin">
        <color theme="0"/>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5">
    <xf numFmtId="0" fontId="0" fillId="0" borderId="0"/>
    <xf numFmtId="0" fontId="4" fillId="0" borderId="1" applyNumberFormat="0" applyFill="0" applyProtection="0">
      <alignment vertical="center"/>
    </xf>
    <xf numFmtId="0" fontId="5" fillId="0" borderId="0"/>
    <xf numFmtId="0" fontId="6" fillId="0" borderId="4" applyNumberFormat="0" applyFill="0" applyProtection="0">
      <alignment vertical="center"/>
    </xf>
    <xf numFmtId="0" fontId="7" fillId="0" borderId="5" applyNumberFormat="0" applyProtection="0">
      <alignment vertical="center"/>
    </xf>
    <xf numFmtId="164" fontId="8" fillId="3" borderId="0" applyFont="0" applyFill="0" applyBorder="0" applyAlignment="0" applyProtection="0"/>
    <xf numFmtId="0" fontId="8" fillId="2" borderId="0" applyNumberFormat="0" applyFont="0" applyAlignment="0">
      <alignment horizontal="center" vertical="center" wrapText="1"/>
    </xf>
    <xf numFmtId="10" fontId="5" fillId="0" borderId="0" applyFont="0" applyFill="0" applyBorder="0" applyAlignment="0" applyProtection="0"/>
    <xf numFmtId="1" fontId="8" fillId="2" borderId="0" applyFont="0" applyFill="0" applyBorder="0" applyAlignment="0"/>
    <xf numFmtId="14" fontId="8" fillId="0" borderId="0" applyFont="0" applyFill="0" applyBorder="0" applyAlignment="0"/>
    <xf numFmtId="0" fontId="2" fillId="4" borderId="0" applyNumberFormat="0" applyBorder="0" applyProtection="0">
      <alignment vertical="center" wrapText="1"/>
    </xf>
    <xf numFmtId="0" fontId="2" fillId="4" borderId="0" applyBorder="0" applyProtection="0">
      <alignment horizontal="right" vertical="center" wrapText="1" indent="2"/>
    </xf>
    <xf numFmtId="165" fontId="8" fillId="3" borderId="0" applyFont="0" applyFill="0" applyBorder="0" applyProtection="0">
      <alignment horizontal="right" indent="2"/>
    </xf>
    <xf numFmtId="0" fontId="10" fillId="0" borderId="0" applyNumberFormat="0" applyFill="0" applyBorder="0" applyAlignment="0" applyProtection="0"/>
    <xf numFmtId="0" fontId="20" fillId="0" borderId="0"/>
  </cellStyleXfs>
  <cellXfs count="70">
    <xf numFmtId="0" fontId="0" fillId="0" borderId="0" xfId="0"/>
    <xf numFmtId="0" fontId="5" fillId="0" borderId="0" xfId="2"/>
    <xf numFmtId="0" fontId="5" fillId="0" borderId="0" xfId="2" applyFont="1"/>
    <xf numFmtId="0" fontId="9" fillId="6" borderId="0" xfId="0" applyFont="1" applyFill="1" applyAlignment="1">
      <alignment vertical="center"/>
    </xf>
    <xf numFmtId="0" fontId="0" fillId="6" borderId="0" xfId="0" applyFont="1" applyFill="1" applyAlignment="1">
      <alignment vertical="center"/>
    </xf>
    <xf numFmtId="14" fontId="3" fillId="6" borderId="0" xfId="0" applyNumberFormat="1" applyFont="1" applyFill="1" applyAlignment="1">
      <alignment vertical="center"/>
    </xf>
    <xf numFmtId="0" fontId="11" fillId="6" borderId="0" xfId="13" applyFont="1" applyFill="1" applyAlignment="1">
      <alignment horizontal="right"/>
    </xf>
    <xf numFmtId="0" fontId="11" fillId="6" borderId="0" xfId="13" applyFont="1" applyFill="1" applyAlignment="1">
      <alignment horizontal="center"/>
    </xf>
    <xf numFmtId="0" fontId="12" fillId="6" borderId="0" xfId="13" applyFont="1" applyFill="1" applyAlignment="1">
      <alignment vertical="center"/>
    </xf>
    <xf numFmtId="0" fontId="13" fillId="6" borderId="6" xfId="0" applyFont="1" applyFill="1" applyBorder="1" applyAlignment="1">
      <alignment vertical="center"/>
    </xf>
    <xf numFmtId="0" fontId="14" fillId="6" borderId="6" xfId="0" applyFont="1" applyFill="1" applyBorder="1" applyAlignment="1">
      <alignment vertical="center"/>
    </xf>
    <xf numFmtId="0" fontId="13" fillId="6" borderId="0" xfId="0" applyFont="1" applyFill="1" applyBorder="1" applyAlignment="1">
      <alignment vertical="center"/>
    </xf>
    <xf numFmtId="0" fontId="14" fillId="6" borderId="0" xfId="0" applyFont="1" applyFill="1" applyBorder="1" applyAlignment="1">
      <alignment vertical="center"/>
    </xf>
    <xf numFmtId="0" fontId="0" fillId="6" borderId="0" xfId="0" applyFill="1" applyBorder="1"/>
    <xf numFmtId="0" fontId="9" fillId="6" borderId="0" xfId="0" applyFont="1" applyFill="1" applyBorder="1" applyAlignment="1">
      <alignment vertical="center"/>
    </xf>
    <xf numFmtId="0" fontId="16" fillId="6" borderId="0" xfId="0" applyFont="1" applyFill="1" applyBorder="1" applyAlignment="1">
      <alignment vertical="center"/>
    </xf>
    <xf numFmtId="0" fontId="0" fillId="6" borderId="0" xfId="0" applyFont="1" applyFill="1" applyBorder="1" applyAlignment="1">
      <alignment vertical="center"/>
    </xf>
    <xf numFmtId="0" fontId="18" fillId="0" borderId="0" xfId="0" applyFont="1"/>
    <xf numFmtId="0" fontId="19" fillId="0" borderId="0" xfId="2" applyFont="1"/>
    <xf numFmtId="166" fontId="5" fillId="0" borderId="0" xfId="2" applyNumberFormat="1"/>
    <xf numFmtId="6" fontId="5" fillId="0" borderId="0" xfId="2" applyNumberFormat="1"/>
    <xf numFmtId="6" fontId="17" fillId="0" borderId="0" xfId="0" applyNumberFormat="1" applyFont="1"/>
    <xf numFmtId="0" fontId="0" fillId="0" borderId="0" xfId="0" applyAlignment="1">
      <alignment horizontal="center"/>
    </xf>
    <xf numFmtId="6" fontId="19" fillId="0" borderId="0" xfId="2" applyNumberFormat="1" applyFont="1"/>
    <xf numFmtId="0" fontId="23" fillId="0" borderId="0" xfId="1" applyFont="1" applyBorder="1" applyAlignment="1">
      <alignment horizontal="left" vertical="center"/>
    </xf>
    <xf numFmtId="0" fontId="23" fillId="0" borderId="3" xfId="1" applyFont="1" applyBorder="1" applyAlignment="1">
      <alignment horizontal="left" vertical="center"/>
    </xf>
    <xf numFmtId="0" fontId="23" fillId="0" borderId="3" xfId="1" applyFont="1" applyBorder="1">
      <alignment vertical="center"/>
    </xf>
    <xf numFmtId="0" fontId="1" fillId="0" borderId="0" xfId="0" applyFont="1"/>
    <xf numFmtId="8" fontId="1" fillId="0" borderId="0" xfId="0" applyNumberFormat="1" applyFont="1"/>
    <xf numFmtId="166" fontId="1" fillId="0" borderId="0" xfId="0" applyNumberFormat="1" applyFont="1"/>
    <xf numFmtId="6" fontId="1" fillId="5" borderId="0" xfId="0" applyNumberFormat="1" applyFont="1" applyFill="1"/>
    <xf numFmtId="6" fontId="5" fillId="0" borderId="0" xfId="2" applyNumberFormat="1" applyFont="1"/>
    <xf numFmtId="166" fontId="5" fillId="0" borderId="0" xfId="2" applyNumberFormat="1" applyFont="1"/>
    <xf numFmtId="10" fontId="5" fillId="0" borderId="0" xfId="2" applyNumberFormat="1" applyFont="1"/>
    <xf numFmtId="6" fontId="1" fillId="0" borderId="7" xfId="0" applyNumberFormat="1" applyFont="1" applyBorder="1"/>
    <xf numFmtId="0" fontId="18" fillId="0" borderId="7" xfId="0" applyFont="1" applyBorder="1"/>
    <xf numFmtId="10" fontId="21" fillId="8" borderId="7" xfId="14" applyNumberFormat="1" applyFont="1" applyFill="1" applyBorder="1" applyAlignment="1" applyProtection="1">
      <alignment horizontal="right" vertical="center"/>
      <protection locked="0"/>
    </xf>
    <xf numFmtId="167" fontId="21" fillId="8" borderId="7" xfId="14" applyNumberFormat="1" applyFont="1" applyFill="1" applyBorder="1" applyAlignment="1">
      <alignment horizontal="left" vertical="center"/>
    </xf>
    <xf numFmtId="10" fontId="18" fillId="0" borderId="7" xfId="0" applyNumberFormat="1" applyFont="1" applyBorder="1"/>
    <xf numFmtId="166" fontId="18" fillId="0" borderId="7" xfId="0" applyNumberFormat="1" applyFont="1" applyBorder="1"/>
    <xf numFmtId="0" fontId="1" fillId="0" borderId="7" xfId="0" applyFont="1" applyBorder="1" applyAlignment="1">
      <alignment horizontal="left" indent="1"/>
    </xf>
    <xf numFmtId="10" fontId="1" fillId="5" borderId="7" xfId="0" applyNumberFormat="1" applyFont="1" applyFill="1" applyBorder="1"/>
    <xf numFmtId="166" fontId="1" fillId="0" borderId="7" xfId="0" applyNumberFormat="1" applyFont="1" applyBorder="1"/>
    <xf numFmtId="0" fontId="5" fillId="0" borderId="7" xfId="2" applyFont="1" applyBorder="1" applyAlignment="1">
      <alignment horizontal="left" indent="1"/>
    </xf>
    <xf numFmtId="10" fontId="5" fillId="5" borderId="7" xfId="2" applyNumberFormat="1" applyFont="1" applyFill="1" applyBorder="1"/>
    <xf numFmtId="166" fontId="1" fillId="5" borderId="7" xfId="0" applyNumberFormat="1" applyFont="1" applyFill="1" applyBorder="1"/>
    <xf numFmtId="6" fontId="1" fillId="0" borderId="0" xfId="0" applyNumberFormat="1" applyFont="1" applyFill="1"/>
    <xf numFmtId="166" fontId="19" fillId="0" borderId="7" xfId="2" applyNumberFormat="1" applyFont="1" applyBorder="1"/>
    <xf numFmtId="0" fontId="26" fillId="0" borderId="0" xfId="2" applyFont="1"/>
    <xf numFmtId="10" fontId="26" fillId="0" borderId="0" xfId="2" applyNumberFormat="1" applyFont="1"/>
    <xf numFmtId="0" fontId="2" fillId="7" borderId="7" xfId="0" applyFont="1" applyFill="1" applyBorder="1"/>
    <xf numFmtId="0" fontId="2" fillId="7" borderId="7" xfId="0" applyFont="1" applyFill="1" applyBorder="1" applyAlignment="1">
      <alignment horizontal="center"/>
    </xf>
    <xf numFmtId="0" fontId="2" fillId="7" borderId="7" xfId="2" applyFont="1" applyFill="1" applyBorder="1"/>
    <xf numFmtId="168" fontId="1" fillId="0" borderId="0" xfId="0" applyNumberFormat="1" applyFont="1"/>
    <xf numFmtId="166" fontId="18" fillId="0" borderId="0" xfId="0" applyNumberFormat="1" applyFont="1" applyBorder="1"/>
    <xf numFmtId="166" fontId="1" fillId="0" borderId="0" xfId="0" applyNumberFormat="1" applyFont="1" applyBorder="1"/>
    <xf numFmtId="166" fontId="19" fillId="0" borderId="0" xfId="2" applyNumberFormat="1" applyFont="1" applyBorder="1"/>
    <xf numFmtId="0" fontId="18" fillId="0" borderId="8" xfId="0" applyFont="1" applyBorder="1" applyAlignment="1">
      <alignment horizontal="left"/>
    </xf>
    <xf numFmtId="0" fontId="25" fillId="7" borderId="0" xfId="2" applyFont="1" applyFill="1" applyAlignment="1">
      <alignment horizontal="left" vertical="center"/>
    </xf>
    <xf numFmtId="10" fontId="25" fillId="7" borderId="0" xfId="2" applyNumberFormat="1" applyFont="1" applyFill="1" applyAlignment="1">
      <alignment horizontal="right" vertical="center"/>
    </xf>
    <xf numFmtId="14" fontId="3" fillId="6" borderId="0" xfId="0" applyNumberFormat="1" applyFont="1" applyFill="1" applyAlignment="1">
      <alignment horizontal="right" vertical="center"/>
    </xf>
    <xf numFmtId="0" fontId="12" fillId="6" borderId="0" xfId="13" applyFont="1" applyFill="1" applyAlignment="1">
      <alignment horizontal="left"/>
    </xf>
    <xf numFmtId="0" fontId="16" fillId="6" borderId="0" xfId="0" applyFont="1" applyFill="1" applyBorder="1" applyAlignment="1">
      <alignment horizontal="left" vertical="top" wrapText="1"/>
    </xf>
    <xf numFmtId="0" fontId="15" fillId="6" borderId="0" xfId="0" applyFont="1" applyFill="1" applyBorder="1" applyAlignment="1">
      <alignment horizontal="left" vertical="top"/>
    </xf>
    <xf numFmtId="0" fontId="22" fillId="0" borderId="2" xfId="1" applyFont="1" applyBorder="1" applyAlignment="1">
      <alignment horizontal="left" vertical="center"/>
    </xf>
    <xf numFmtId="0" fontId="18" fillId="0" borderId="7" xfId="0" applyFont="1" applyBorder="1" applyAlignment="1">
      <alignment horizontal="left"/>
    </xf>
    <xf numFmtId="0" fontId="19" fillId="0" borderId="7" xfId="2" applyFont="1" applyBorder="1" applyAlignment="1">
      <alignment horizontal="left"/>
    </xf>
    <xf numFmtId="0" fontId="1" fillId="0" borderId="0" xfId="0" applyFont="1" applyBorder="1" applyAlignment="1">
      <alignment horizontal="left"/>
    </xf>
    <xf numFmtId="0" fontId="1" fillId="0" borderId="0" xfId="0" applyFont="1" applyAlignment="1">
      <alignment horizontal="left"/>
    </xf>
    <xf numFmtId="0" fontId="5" fillId="0" borderId="0" xfId="2" applyAlignment="1">
      <alignment horizontal="left" vertical="top" wrapText="1"/>
    </xf>
  </cellXfs>
  <cellStyles count="15">
    <cellStyle name="Betrag" xfId="5"/>
    <cellStyle name="Darlehensübersicht" xfId="6"/>
    <cellStyle name="Datum" xfId="9"/>
    <cellStyle name="Erklärender Text 2" xfId="4"/>
    <cellStyle name="Link" xfId="13" builtinId="8"/>
    <cellStyle name="Nummer" xfId="8"/>
    <cellStyle name="Prozent 2" xfId="7"/>
    <cellStyle name="Standard" xfId="0" builtinId="0"/>
    <cellStyle name="Standard 2" xfId="2"/>
    <cellStyle name="Standard 5" xfId="14"/>
    <cellStyle name="Tabellenbetrag" xfId="12"/>
    <cellStyle name="Überschrift 1 2" xfId="1"/>
    <cellStyle name="Überschrift 2 2" xfId="3"/>
    <cellStyle name="Überschrift 4 2" xfId="10"/>
    <cellStyle name="Überschrift 4 rechtsbündig"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arucasa.de/de" TargetMode="External"/></Relationships>
</file>

<file path=xl/drawings/drawing1.xml><?xml version="1.0" encoding="utf-8"?>
<xdr:wsDr xmlns:xdr="http://schemas.openxmlformats.org/drawingml/2006/spreadsheetDrawing" xmlns:a="http://schemas.openxmlformats.org/drawingml/2006/main">
  <xdr:twoCellAnchor editAs="absolute">
    <xdr:from>
      <xdr:col>1</xdr:col>
      <xdr:colOff>85725</xdr:colOff>
      <xdr:row>0</xdr:row>
      <xdr:rowOff>38100</xdr:rowOff>
    </xdr:from>
    <xdr:to>
      <xdr:col>2</xdr:col>
      <xdr:colOff>619125</xdr:colOff>
      <xdr:row>2</xdr:row>
      <xdr:rowOff>45384</xdr:rowOff>
    </xdr:to>
    <xdr:pic>
      <xdr:nvPicPr>
        <xdr:cNvPr id="2" name="Grafik 1">
          <a:hlinkClick xmlns:r="http://schemas.openxmlformats.org/officeDocument/2006/relationships" r:id="rId1"/>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1632" t="16801" r="22857" b="17972"/>
        <a:stretch/>
      </xdr:blipFill>
      <xdr:spPr>
        <a:xfrm>
          <a:off x="219075" y="38100"/>
          <a:ext cx="800100" cy="388284"/>
        </a:xfrm>
        <a:prstGeom prst="rect">
          <a:avLst/>
        </a:prstGeom>
      </xdr:spPr>
    </xdr:pic>
    <xdr:clientData/>
  </xdr:twoCellAnchor>
  <xdr:twoCellAnchor>
    <xdr:from>
      <xdr:col>6</xdr:col>
      <xdr:colOff>7619</xdr:colOff>
      <xdr:row>11</xdr:row>
      <xdr:rowOff>182882</xdr:rowOff>
    </xdr:from>
    <xdr:to>
      <xdr:col>6</xdr:col>
      <xdr:colOff>178412</xdr:colOff>
      <xdr:row>13</xdr:row>
      <xdr:rowOff>2</xdr:rowOff>
    </xdr:to>
    <xdr:sp macro="" textlink="">
      <xdr:nvSpPr>
        <xdr:cNvPr id="3" name="Gleichschenkliges Dreieck 2"/>
        <xdr:cNvSpPr/>
      </xdr:nvSpPr>
      <xdr:spPr>
        <a:xfrm rot="5400000">
          <a:off x="2994331" y="2473020"/>
          <a:ext cx="198120" cy="170793"/>
        </a:xfrm>
        <a:prstGeom prst="triangle">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de-DE" sz="1100"/>
        </a:p>
      </xdr:txBody>
    </xdr:sp>
    <xdr:clientData/>
  </xdr:twoCellAnchor>
  <xdr:twoCellAnchor>
    <xdr:from>
      <xdr:col>6</xdr:col>
      <xdr:colOff>7619</xdr:colOff>
      <xdr:row>21</xdr:row>
      <xdr:rowOff>1908</xdr:rowOff>
    </xdr:from>
    <xdr:to>
      <xdr:col>6</xdr:col>
      <xdr:colOff>178412</xdr:colOff>
      <xdr:row>22</xdr:row>
      <xdr:rowOff>9528</xdr:rowOff>
    </xdr:to>
    <xdr:sp macro="" textlink="">
      <xdr:nvSpPr>
        <xdr:cNvPr id="4" name="Gleichschenkliges Dreieck 3"/>
        <xdr:cNvSpPr/>
      </xdr:nvSpPr>
      <xdr:spPr>
        <a:xfrm rot="5400000">
          <a:off x="2994331" y="4197046"/>
          <a:ext cx="198120" cy="170793"/>
        </a:xfrm>
        <a:prstGeom prst="triangle">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arucasa.de/de/ratgeber/Wie_berechnet_die_Bank_den_Zin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autoPageBreaks="0" fitToPage="1"/>
  </sheetPr>
  <dimension ref="A1:P1048576"/>
  <sheetViews>
    <sheetView showGridLines="0" tabSelected="1" zoomScaleNormal="100" workbookViewId="0">
      <selection activeCell="M6" sqref="M6"/>
    </sheetView>
  </sheetViews>
  <sheetFormatPr baseColWidth="10" defaultColWidth="10.28515625" defaultRowHeight="15" x14ac:dyDescent="0.25"/>
  <cols>
    <col min="1" max="1" width="2" style="1" bestFit="1" customWidth="1"/>
    <col min="2" max="2" width="4" style="1" bestFit="1" customWidth="1"/>
    <col min="3" max="3" width="20.85546875" style="1" bestFit="1" customWidth="1"/>
    <col min="4" max="4" width="7.140625" style="1" bestFit="1" customWidth="1"/>
    <col min="5" max="5" width="9" style="1" bestFit="1" customWidth="1"/>
    <col min="6" max="6" width="2" style="1" bestFit="1" customWidth="1"/>
    <col min="7" max="7" width="18.7109375" style="1" customWidth="1"/>
    <col min="8" max="8" width="27.28515625" style="1" bestFit="1" customWidth="1"/>
    <col min="9" max="9" width="8" style="1" bestFit="1" customWidth="1"/>
    <col min="10" max="10" width="12.7109375" style="1" bestFit="1" customWidth="1"/>
    <col min="11" max="11" width="6.5703125" style="1" bestFit="1" customWidth="1"/>
    <col min="12" max="12" width="2" style="1" bestFit="1" customWidth="1"/>
    <col min="13" max="14" width="10.28515625" style="1"/>
    <col min="15" max="15" width="11.5703125" style="1" bestFit="1" customWidth="1"/>
    <col min="16" max="16384" width="10.28515625" style="1"/>
  </cols>
  <sheetData>
    <row r="1" spans="1:15" x14ac:dyDescent="0.25">
      <c r="A1" s="3" t="s">
        <v>0</v>
      </c>
      <c r="B1" s="3"/>
      <c r="C1" s="3"/>
      <c r="D1" s="3"/>
      <c r="E1" s="3"/>
      <c r="F1" s="3" t="s">
        <v>0</v>
      </c>
      <c r="G1" s="3"/>
      <c r="H1" s="3"/>
      <c r="I1" s="3"/>
      <c r="J1" s="3"/>
      <c r="K1" s="3"/>
      <c r="L1" s="3" t="s">
        <v>0</v>
      </c>
    </row>
    <row r="2" spans="1:15" x14ac:dyDescent="0.25">
      <c r="A2" s="3" t="s">
        <v>0</v>
      </c>
      <c r="B2" s="4"/>
      <c r="C2" s="4"/>
      <c r="D2" s="4"/>
      <c r="E2" s="4"/>
      <c r="F2" s="4"/>
      <c r="G2" s="4"/>
      <c r="H2" s="4"/>
      <c r="I2" s="60">
        <v>45333</v>
      </c>
      <c r="J2" s="60"/>
      <c r="K2" s="60"/>
      <c r="L2" s="5"/>
    </row>
    <row r="3" spans="1:15" x14ac:dyDescent="0.25">
      <c r="A3" s="3" t="s">
        <v>0</v>
      </c>
      <c r="B3" s="61" t="s">
        <v>23</v>
      </c>
      <c r="C3" s="61"/>
      <c r="D3" s="61"/>
      <c r="E3" s="61"/>
      <c r="F3" s="61"/>
      <c r="G3" s="61"/>
      <c r="H3" s="61"/>
      <c r="I3" s="61"/>
      <c r="J3" s="6" t="s">
        <v>22</v>
      </c>
      <c r="K3" s="7" t="s">
        <v>20</v>
      </c>
      <c r="L3" s="8"/>
    </row>
    <row r="4" spans="1:15" x14ac:dyDescent="0.25">
      <c r="A4" s="9"/>
      <c r="B4" s="10"/>
      <c r="C4" s="10"/>
      <c r="D4" s="10"/>
      <c r="E4" s="10"/>
      <c r="F4" s="10"/>
      <c r="G4" s="10"/>
      <c r="H4" s="10"/>
      <c r="I4" s="10"/>
      <c r="J4" s="10"/>
      <c r="K4" s="10"/>
      <c r="L4" s="10"/>
    </row>
    <row r="5" spans="1:15" x14ac:dyDescent="0.25">
      <c r="A5" s="11"/>
      <c r="B5" s="12"/>
      <c r="C5" s="12"/>
      <c r="D5" s="12"/>
      <c r="E5" s="12"/>
      <c r="F5" s="12"/>
      <c r="G5" s="12"/>
      <c r="H5" s="12"/>
      <c r="I5" s="12"/>
      <c r="J5" s="12"/>
      <c r="K5" s="12"/>
      <c r="L5" s="12"/>
    </row>
    <row r="6" spans="1:15" ht="18.75" customHeight="1" x14ac:dyDescent="0.25">
      <c r="A6" s="13"/>
      <c r="B6" s="63" t="s">
        <v>1</v>
      </c>
      <c r="C6" s="63"/>
      <c r="D6" s="62" t="s">
        <v>16</v>
      </c>
      <c r="E6" s="62"/>
      <c r="F6" s="62"/>
      <c r="G6" s="62"/>
      <c r="H6" s="62"/>
      <c r="I6" s="62"/>
      <c r="J6" s="62"/>
      <c r="K6" s="62"/>
      <c r="L6" s="13"/>
    </row>
    <row r="7" spans="1:15" ht="18.75" customHeight="1" x14ac:dyDescent="0.25">
      <c r="A7" s="13"/>
      <c r="B7" s="63"/>
      <c r="C7" s="63"/>
      <c r="D7" s="62"/>
      <c r="E7" s="62"/>
      <c r="F7" s="62"/>
      <c r="G7" s="62"/>
      <c r="H7" s="62"/>
      <c r="I7" s="62"/>
      <c r="J7" s="62"/>
      <c r="K7" s="62"/>
      <c r="L7" s="13"/>
    </row>
    <row r="8" spans="1:15" ht="15" customHeight="1" x14ac:dyDescent="0.25">
      <c r="A8" s="13"/>
      <c r="B8" s="63"/>
      <c r="C8" s="63"/>
      <c r="D8" s="62"/>
      <c r="E8" s="62"/>
      <c r="F8" s="62"/>
      <c r="G8" s="62"/>
      <c r="H8" s="62"/>
      <c r="I8" s="62"/>
      <c r="J8" s="62"/>
      <c r="K8" s="62"/>
      <c r="L8" s="13"/>
    </row>
    <row r="9" spans="1:15" ht="15" customHeight="1" x14ac:dyDescent="0.25">
      <c r="A9" s="14" t="s">
        <v>0</v>
      </c>
      <c r="B9" s="63"/>
      <c r="C9" s="63"/>
      <c r="D9" s="15"/>
      <c r="E9" s="15"/>
      <c r="F9" s="15"/>
      <c r="G9" s="15"/>
      <c r="H9" s="15"/>
      <c r="I9" s="15"/>
      <c r="J9" s="15"/>
      <c r="K9" s="15"/>
      <c r="L9" s="16"/>
    </row>
    <row r="11" spans="1:15" ht="21.75" thickBot="1" x14ac:dyDescent="0.3">
      <c r="B11" s="64" t="s">
        <v>19</v>
      </c>
      <c r="C11" s="64"/>
      <c r="D11" s="64"/>
      <c r="E11" s="64"/>
      <c r="F11" s="64"/>
      <c r="G11" s="64"/>
      <c r="H11" s="64"/>
      <c r="I11" s="64"/>
      <c r="J11" s="64"/>
      <c r="K11" s="64"/>
    </row>
    <row r="12" spans="1:15" s="2" customFormat="1" x14ac:dyDescent="0.25">
      <c r="B12" s="24"/>
      <c r="C12" s="25"/>
      <c r="D12" s="25"/>
      <c r="E12" s="26"/>
      <c r="F12" s="26"/>
      <c r="G12" s="26"/>
      <c r="H12" s="26"/>
      <c r="I12" s="26"/>
      <c r="J12" s="26"/>
      <c r="K12" s="26"/>
    </row>
    <row r="13" spans="1:15" customFormat="1" x14ac:dyDescent="0.25">
      <c r="B13" s="27"/>
      <c r="C13" s="65" t="s">
        <v>2</v>
      </c>
      <c r="D13" s="65"/>
      <c r="E13" s="45">
        <v>200000</v>
      </c>
      <c r="F13" s="29"/>
      <c r="G13" s="27"/>
      <c r="H13" s="57" t="s">
        <v>10</v>
      </c>
      <c r="I13" s="57"/>
      <c r="J13" s="57"/>
      <c r="K13" s="2"/>
      <c r="L13" s="2"/>
    </row>
    <row r="14" spans="1:15" customFormat="1" x14ac:dyDescent="0.25">
      <c r="B14" s="27"/>
      <c r="C14" s="17"/>
      <c r="D14" s="28"/>
      <c r="E14" s="29"/>
      <c r="F14" s="29"/>
      <c r="G14" s="27"/>
      <c r="H14" s="67" t="s">
        <v>9</v>
      </c>
      <c r="I14" s="67"/>
      <c r="J14" s="46">
        <f>E22</f>
        <v>225140</v>
      </c>
      <c r="K14" s="2"/>
      <c r="L14" s="2"/>
    </row>
    <row r="15" spans="1:15" customFormat="1" x14ac:dyDescent="0.25">
      <c r="B15" s="27"/>
      <c r="C15" s="35" t="s">
        <v>3</v>
      </c>
      <c r="D15" s="38">
        <f>SUM(D16:D20)</f>
        <v>0.12570000000000001</v>
      </c>
      <c r="E15" s="39">
        <f t="shared" ref="E15:E20" si="0">$E$13*D15</f>
        <v>25140</v>
      </c>
      <c r="F15" s="54"/>
      <c r="G15" s="27"/>
      <c r="H15" s="68" t="s">
        <v>11</v>
      </c>
      <c r="I15" s="68"/>
      <c r="J15" s="30">
        <v>50000</v>
      </c>
      <c r="K15" s="2"/>
      <c r="L15" s="2"/>
    </row>
    <row r="16" spans="1:15" customFormat="1" x14ac:dyDescent="0.25">
      <c r="B16" s="27"/>
      <c r="C16" s="40" t="s">
        <v>4</v>
      </c>
      <c r="D16" s="41">
        <v>3.5699999999999996E-2</v>
      </c>
      <c r="E16" s="42">
        <f t="shared" si="0"/>
        <v>7139.9999999999991</v>
      </c>
      <c r="F16" s="55"/>
      <c r="G16" s="27"/>
      <c r="H16" s="68" t="s">
        <v>14</v>
      </c>
      <c r="I16" s="68"/>
      <c r="J16" s="23">
        <f>$E$22-J15</f>
        <v>175140</v>
      </c>
      <c r="K16" s="2"/>
      <c r="L16" s="2"/>
      <c r="O16" s="22"/>
    </row>
    <row r="17" spans="1:16" customFormat="1" x14ac:dyDescent="0.25">
      <c r="B17" s="27"/>
      <c r="C17" s="40" t="s">
        <v>5</v>
      </c>
      <c r="D17" s="41">
        <v>1.2999999999999999E-2</v>
      </c>
      <c r="E17" s="42">
        <f t="shared" si="0"/>
        <v>2600</v>
      </c>
      <c r="F17" s="55"/>
      <c r="G17" s="27"/>
      <c r="H17" s="68" t="s">
        <v>12</v>
      </c>
      <c r="I17" s="68"/>
      <c r="J17" s="53">
        <f>($E$13-(J15-E15))/$E$13</f>
        <v>0.87570000000000003</v>
      </c>
      <c r="K17" s="2"/>
      <c r="L17" s="2"/>
      <c r="O17" s="21"/>
    </row>
    <row r="18" spans="1:16" customFormat="1" x14ac:dyDescent="0.25">
      <c r="B18" s="27"/>
      <c r="C18" s="40" t="s">
        <v>6</v>
      </c>
      <c r="D18" s="41">
        <v>0.01</v>
      </c>
      <c r="E18" s="42">
        <f t="shared" si="0"/>
        <v>2000</v>
      </c>
      <c r="F18" s="55"/>
      <c r="G18" s="27"/>
      <c r="H18" s="2"/>
      <c r="I18" s="2"/>
      <c r="J18" s="31"/>
      <c r="K18" s="2"/>
      <c r="L18" s="2"/>
      <c r="O18" s="19"/>
      <c r="P18" s="1"/>
    </row>
    <row r="19" spans="1:16" customFormat="1" x14ac:dyDescent="0.25">
      <c r="B19" s="27"/>
      <c r="C19" s="40" t="s">
        <v>7</v>
      </c>
      <c r="D19" s="41">
        <v>6.5000000000000002E-2</v>
      </c>
      <c r="E19" s="42">
        <f t="shared" si="0"/>
        <v>13000</v>
      </c>
      <c r="F19" s="55"/>
      <c r="G19" s="27"/>
      <c r="H19" s="50" t="s">
        <v>18</v>
      </c>
      <c r="I19" s="51" t="s">
        <v>13</v>
      </c>
      <c r="J19" s="52" t="s">
        <v>15</v>
      </c>
      <c r="K19" s="2"/>
      <c r="L19" s="31"/>
      <c r="N19" s="20"/>
      <c r="O19" s="20"/>
      <c r="P19" s="1"/>
    </row>
    <row r="20" spans="1:16" x14ac:dyDescent="0.25">
      <c r="B20" s="2"/>
      <c r="C20" s="43" t="s">
        <v>8</v>
      </c>
      <c r="D20" s="44">
        <v>2E-3</v>
      </c>
      <c r="E20" s="42">
        <f t="shared" si="0"/>
        <v>400</v>
      </c>
      <c r="F20" s="55"/>
      <c r="G20" s="2"/>
      <c r="H20" s="37">
        <v>1</v>
      </c>
      <c r="I20" s="36">
        <v>0.04</v>
      </c>
      <c r="J20" s="34">
        <f>MAX(0,$J$16-($E$13*H20))</f>
        <v>0</v>
      </c>
      <c r="K20" s="2"/>
      <c r="L20" s="31"/>
      <c r="N20" s="20"/>
      <c r="O20" s="20"/>
    </row>
    <row r="21" spans="1:16" x14ac:dyDescent="0.25">
      <c r="B21" s="2"/>
      <c r="C21" s="18"/>
      <c r="D21" s="2"/>
      <c r="E21" s="32"/>
      <c r="F21" s="32"/>
      <c r="G21" s="2"/>
      <c r="H21" s="37">
        <v>0.95</v>
      </c>
      <c r="I21" s="36">
        <v>3.7499999999999999E-2</v>
      </c>
      <c r="J21" s="34">
        <f>MAX(0,$J$16-($E$13*H21)-SUM($J$20:J20))</f>
        <v>0</v>
      </c>
      <c r="K21" s="2"/>
      <c r="L21" s="31"/>
      <c r="N21" s="20"/>
      <c r="O21" s="20"/>
    </row>
    <row r="22" spans="1:16" x14ac:dyDescent="0.25">
      <c r="B22" s="2"/>
      <c r="C22" s="66" t="s">
        <v>9</v>
      </c>
      <c r="D22" s="66"/>
      <c r="E22" s="47">
        <f>E13+E15</f>
        <v>225140</v>
      </c>
      <c r="F22" s="56"/>
      <c r="G22" s="2"/>
      <c r="H22" s="37">
        <v>0.9</v>
      </c>
      <c r="I22" s="36">
        <v>3.5000000000000003E-2</v>
      </c>
      <c r="J22" s="34">
        <f>MAX(0,$J$16-($E$13*H22)-SUM($J$20:J21))</f>
        <v>0</v>
      </c>
      <c r="K22" s="33"/>
      <c r="L22" s="31"/>
      <c r="N22" s="20"/>
      <c r="O22" s="20"/>
    </row>
    <row r="23" spans="1:16" x14ac:dyDescent="0.25">
      <c r="B23" s="2"/>
      <c r="C23" s="2"/>
      <c r="D23" s="2"/>
      <c r="E23" s="2"/>
      <c r="F23" s="2"/>
      <c r="G23" s="2"/>
      <c r="H23" s="37">
        <v>0.8</v>
      </c>
      <c r="I23" s="36">
        <v>0.03</v>
      </c>
      <c r="J23" s="34">
        <f>MAX(0,$J$16-($E$13*H23)-SUM($J$20:J22))</f>
        <v>15140</v>
      </c>
      <c r="K23" s="33"/>
      <c r="L23" s="31"/>
      <c r="N23" s="20"/>
      <c r="O23" s="20"/>
    </row>
    <row r="24" spans="1:16" x14ac:dyDescent="0.25">
      <c r="B24" s="2"/>
      <c r="C24" s="2"/>
      <c r="D24" s="2"/>
      <c r="E24" s="2"/>
      <c r="F24" s="2"/>
      <c r="G24" s="2"/>
      <c r="H24" s="37">
        <v>0.6</v>
      </c>
      <c r="I24" s="36">
        <v>2.75E-2</v>
      </c>
      <c r="J24" s="34">
        <f>MAX(0,$J$16-($E$13*H24)-SUM($J$20:J23))</f>
        <v>40000</v>
      </c>
      <c r="K24" s="33"/>
      <c r="L24" s="31"/>
      <c r="N24" s="20"/>
      <c r="O24" s="20"/>
    </row>
    <row r="25" spans="1:16" x14ac:dyDescent="0.25">
      <c r="B25" s="2"/>
      <c r="C25" s="2"/>
      <c r="D25" s="2"/>
      <c r="E25" s="2"/>
      <c r="F25" s="2"/>
      <c r="G25" s="2"/>
      <c r="H25" s="37">
        <v>0</v>
      </c>
      <c r="I25" s="36">
        <v>2.5000000000000001E-2</v>
      </c>
      <c r="J25" s="34">
        <f>MAX(0,$J$16-($E$13*H25)-SUM($J$20:J24))</f>
        <v>120000</v>
      </c>
      <c r="K25" s="33"/>
      <c r="L25" s="2"/>
    </row>
    <row r="26" spans="1:16" s="48" customFormat="1" ht="5.25" x14ac:dyDescent="0.15">
      <c r="K26" s="49"/>
    </row>
    <row r="27" spans="1:16" x14ac:dyDescent="0.25">
      <c r="B27" s="2"/>
      <c r="C27" s="2"/>
      <c r="D27" s="2"/>
      <c r="E27" s="2"/>
      <c r="F27" s="2"/>
      <c r="G27" s="2"/>
      <c r="H27" s="58" t="s">
        <v>17</v>
      </c>
      <c r="I27" s="58"/>
      <c r="J27" s="59">
        <f>SUMPRODUCT(($I$20:$I$25)*($J$20:$J$25))/$J$16</f>
        <v>2.6003197442046364E-2</v>
      </c>
      <c r="K27" s="33"/>
      <c r="L27" s="2"/>
    </row>
    <row r="28" spans="1:16" x14ac:dyDescent="0.25">
      <c r="B28" s="2"/>
      <c r="C28" s="2"/>
      <c r="D28" s="2"/>
      <c r="E28" s="2"/>
      <c r="F28" s="2"/>
      <c r="G28" s="2"/>
      <c r="H28" s="58"/>
      <c r="I28" s="58"/>
      <c r="J28" s="59"/>
      <c r="K28" s="33"/>
      <c r="L28" s="2"/>
    </row>
    <row r="30" spans="1:16" ht="15" customHeight="1" x14ac:dyDescent="0.25">
      <c r="A30" s="69" t="s">
        <v>21</v>
      </c>
      <c r="B30" s="69"/>
      <c r="C30" s="69"/>
      <c r="D30" s="69"/>
      <c r="E30" s="69"/>
      <c r="F30" s="69"/>
      <c r="G30" s="69"/>
      <c r="H30" s="69"/>
      <c r="I30" s="69"/>
      <c r="J30" s="69"/>
      <c r="K30" s="69"/>
    </row>
    <row r="31" spans="1:16" x14ac:dyDescent="0.25">
      <c r="A31" s="69"/>
      <c r="B31" s="69"/>
      <c r="C31" s="69"/>
      <c r="D31" s="69"/>
      <c r="E31" s="69"/>
      <c r="F31" s="69"/>
      <c r="G31" s="69"/>
      <c r="H31" s="69"/>
      <c r="I31" s="69"/>
      <c r="J31" s="69"/>
      <c r="K31" s="69"/>
    </row>
    <row r="32" spans="1:16" x14ac:dyDescent="0.25">
      <c r="A32" s="69"/>
      <c r="B32" s="69"/>
      <c r="C32" s="69"/>
      <c r="D32" s="69"/>
      <c r="E32" s="69"/>
      <c r="F32" s="69"/>
      <c r="G32" s="69"/>
      <c r="H32" s="69"/>
      <c r="I32" s="69"/>
      <c r="J32" s="69"/>
      <c r="K32" s="69"/>
    </row>
    <row r="33" spans="1:11" x14ac:dyDescent="0.25">
      <c r="A33" s="69"/>
      <c r="B33" s="69"/>
      <c r="C33" s="69"/>
      <c r="D33" s="69"/>
      <c r="E33" s="69"/>
      <c r="F33" s="69"/>
      <c r="G33" s="69"/>
      <c r="H33" s="69"/>
      <c r="I33" s="69"/>
      <c r="J33" s="69"/>
      <c r="K33" s="69"/>
    </row>
    <row r="34" spans="1:11" x14ac:dyDescent="0.25">
      <c r="A34" s="69"/>
      <c r="B34" s="69"/>
      <c r="C34" s="69"/>
      <c r="D34" s="69"/>
      <c r="E34" s="69"/>
      <c r="F34" s="69"/>
      <c r="G34" s="69"/>
      <c r="H34" s="69"/>
      <c r="I34" s="69"/>
      <c r="J34" s="69"/>
      <c r="K34" s="69"/>
    </row>
    <row r="35" spans="1:11" x14ac:dyDescent="0.25">
      <c r="A35" s="69"/>
      <c r="B35" s="69"/>
      <c r="C35" s="69"/>
      <c r="D35" s="69"/>
      <c r="E35" s="69"/>
      <c r="F35" s="69"/>
      <c r="G35" s="69"/>
      <c r="H35" s="69"/>
      <c r="I35" s="69"/>
      <c r="J35" s="69"/>
      <c r="K35" s="69"/>
    </row>
    <row r="36" spans="1:11" x14ac:dyDescent="0.25">
      <c r="A36" s="69"/>
      <c r="B36" s="69"/>
      <c r="C36" s="69"/>
      <c r="D36" s="69"/>
      <c r="E36" s="69"/>
      <c r="F36" s="69"/>
      <c r="G36" s="69"/>
      <c r="H36" s="69"/>
      <c r="I36" s="69"/>
      <c r="J36" s="69"/>
      <c r="K36" s="69"/>
    </row>
    <row r="37" spans="1:11" x14ac:dyDescent="0.25">
      <c r="A37" s="69"/>
      <c r="B37" s="69"/>
      <c r="C37" s="69"/>
      <c r="D37" s="69"/>
      <c r="E37" s="69"/>
      <c r="F37" s="69"/>
      <c r="G37" s="69"/>
      <c r="H37" s="69"/>
      <c r="I37" s="69"/>
      <c r="J37" s="69"/>
      <c r="K37" s="69"/>
    </row>
    <row r="1048576" spans="11:11" x14ac:dyDescent="0.25">
      <c r="K1048576" s="20"/>
    </row>
  </sheetData>
  <mergeCells count="15">
    <mergeCell ref="A30:K37"/>
    <mergeCell ref="H13:J13"/>
    <mergeCell ref="H27:I28"/>
    <mergeCell ref="J27:J28"/>
    <mergeCell ref="I2:K2"/>
    <mergeCell ref="B3:I3"/>
    <mergeCell ref="D6:K8"/>
    <mergeCell ref="B6:C9"/>
    <mergeCell ref="B11:K11"/>
    <mergeCell ref="C13:D13"/>
    <mergeCell ref="C22:D22"/>
    <mergeCell ref="H14:I14"/>
    <mergeCell ref="H15:I15"/>
    <mergeCell ref="H16:I16"/>
    <mergeCell ref="H17:I17"/>
  </mergeCells>
  <dataValidations count="2">
    <dataValidation allowBlank="1" showInputMessage="1" showErrorMessage="1" prompt="Diese Arbeitsmappe erstellt einen Zeitplan für die Darlehenstilgung, der die Gesamtzinsen und Gesamtzahlungen berechnet und eine Option für Sonderzahlungen umfasst" sqref="A11:A12"/>
    <dataValidation allowBlank="1" showInputMessage="1" showErrorMessage="1" prompt="Titel des Arbeitsblatts befindet sich in dieser Zelle. Geben Sie die Darlehenswerte in den Zellen E3 bis E7 und Sonderzahlungen in Zelle E9 ein, die Darlehensübersicht in Spalte I und die Tabelle mit dem Zahlungszeitplan werden automatisch aktualisiert" sqref="B12"/>
  </dataValidations>
  <hyperlinks>
    <hyperlink ref="B3:I3" r:id="rId1" display="https://www.arucasa.de/de/ratgeber/Wie_berechnet_die_Bank_den_Zins"/>
  </hyperlinks>
  <printOptions horizontalCentered="1"/>
  <pageMargins left="0.4" right="0.4" top="0.4" bottom="0.5" header="0.3" footer="0.3"/>
  <pageSetup paperSize="9" fitToHeight="0" orientation="landscape" r:id="rId2"/>
  <headerFooter differentFirst="1">
    <oddFooter>Page &amp;P of &amp;N</oddFooter>
  </headerFooter>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Darlehen</vt:lpstr>
    </vt:vector>
  </TitlesOfParts>
  <Company>Arucasa.de</Company>
  <LinksUpToDate>false</LinksUpToDate>
  <SharedDoc>false</SharedDoc>
  <HyperlinkBase>https://www.arucasa.de</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ZinssatzObjektfinanzierungsquote</dc:title>
  <dc:creator>Dennis Horn | Arucasa.de</dc:creator>
  <cp:lastModifiedBy>Dennis Horn</cp:lastModifiedBy>
  <dcterms:created xsi:type="dcterms:W3CDTF">2023-12-25T10:47:52Z</dcterms:created>
  <dcterms:modified xsi:type="dcterms:W3CDTF">2024-02-11T09:00:28Z</dcterms:modified>
</cp:coreProperties>
</file>