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nnis\Desktop\### BUSINESSES ###\2000 - ARUCASA\600 - Downloads\"/>
    </mc:Choice>
  </mc:AlternateContent>
  <bookViews>
    <workbookView xWindow="-28905" yWindow="-105" windowWidth="29010" windowHeight="15510"/>
  </bookViews>
  <sheets>
    <sheet name="Nebenkostenabrechnung" sheetId="1" r:id="rId1"/>
    <sheet name="Nebenkostenvorauszahlung" sheetId="2" r:id="rId2"/>
  </sheets>
  <definedNames>
    <definedName name="_xlnm.Print_Area" localSheetId="0">Nebenkostenabrechnung!$B$2:$F$58</definedName>
    <definedName name="_xlnm.Print_Area" localSheetId="1">Nebenkostenvorauszahlung!$B$2:$F$58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C31" i="2"/>
  <c r="C30" i="2"/>
  <c r="C29" i="2"/>
  <c r="C28" i="2"/>
  <c r="C27" i="2"/>
  <c r="C26" i="2"/>
  <c r="C25" i="2"/>
  <c r="C24" i="2"/>
  <c r="C23" i="2"/>
  <c r="C21" i="2"/>
  <c r="C22" i="2"/>
  <c r="E57" i="2" l="1"/>
  <c r="E58" i="2"/>
  <c r="E56" i="2"/>
  <c r="C56" i="2"/>
  <c r="C57" i="2"/>
  <c r="C58" i="2"/>
  <c r="B57" i="2"/>
  <c r="B58" i="2"/>
  <c r="B56" i="2"/>
  <c r="F13" i="2"/>
  <c r="C15" i="2"/>
  <c r="C14" i="2"/>
  <c r="C13" i="2"/>
  <c r="B11" i="2"/>
  <c r="E34" i="1"/>
  <c r="C58" i="1"/>
  <c r="B60" i="1"/>
  <c r="B54" i="1"/>
  <c r="C31" i="1"/>
  <c r="C32" i="1"/>
  <c r="C22" i="1"/>
  <c r="B11" i="1"/>
  <c r="B53" i="1"/>
  <c r="B52" i="1"/>
  <c r="B51" i="1"/>
  <c r="B50" i="1"/>
  <c r="B49" i="1"/>
  <c r="F34" i="1"/>
  <c r="F38" i="1" s="1"/>
  <c r="C30" i="1"/>
  <c r="C29" i="1"/>
  <c r="C28" i="1"/>
  <c r="C27" i="1"/>
  <c r="C26" i="1"/>
  <c r="C25" i="1"/>
  <c r="C24" i="1"/>
  <c r="C23" i="1"/>
  <c r="C21" i="1"/>
  <c r="D14" i="1"/>
  <c r="E3" i="1"/>
  <c r="B2" i="2"/>
  <c r="B58" i="1" l="1"/>
  <c r="F33" i="2" l="1"/>
  <c r="F39" i="1" s="1"/>
  <c r="F41" i="1" s="1"/>
  <c r="B41" i="1" s="1"/>
  <c r="B42" i="1" s="1"/>
  <c r="D14" i="2"/>
  <c r="D33" i="2" s="1"/>
  <c r="E8" i="2"/>
  <c r="B8" i="2"/>
  <c r="B7" i="2"/>
  <c r="E6" i="2"/>
  <c r="B6" i="2"/>
  <c r="E7" i="2" l="1"/>
  <c r="B59" i="1"/>
</calcChain>
</file>

<file path=xl/sharedStrings.xml><?xml version="1.0" encoding="utf-8"?>
<sst xmlns="http://schemas.openxmlformats.org/spreadsheetml/2006/main" count="82" uniqueCount="58">
  <si>
    <t>xx</t>
  </si>
  <si>
    <t>xxxxxxxxxxxxxxxxxxxxxxxxxxx</t>
  </si>
  <si>
    <t>xxxxxxxxxxxxxxxxxxxxxxx</t>
  </si>
  <si>
    <t>xxxxxxxxxxxxxx</t>
  </si>
  <si>
    <t>xxxxxxxxxxxxxxx</t>
  </si>
  <si>
    <t>Vermieter</t>
  </si>
  <si>
    <t>Mieter</t>
  </si>
  <si>
    <t>Wohnung:</t>
  </si>
  <si>
    <t>Abrechnungszeitraum von:</t>
  </si>
  <si>
    <t>Abrechnungszeitraum bis:</t>
  </si>
  <si>
    <t>Kostenaufstellung</t>
  </si>
  <si>
    <t>Position</t>
  </si>
  <si>
    <t>Zeitraum</t>
  </si>
  <si>
    <t>Verteilung / Schlüssel</t>
  </si>
  <si>
    <t>Gesamt</t>
  </si>
  <si>
    <t>Ihr Anteil</t>
  </si>
  <si>
    <t>Gebäudeversicherung</t>
  </si>
  <si>
    <t>Nebenkosten gesamt</t>
  </si>
  <si>
    <t>Grundsteuer</t>
  </si>
  <si>
    <t>Umlagefähige Gesamtbetriebskosten nach §2 BetrKV</t>
  </si>
  <si>
    <t>Vorauszahlungen gesamt</t>
  </si>
  <si>
    <t>-</t>
  </si>
  <si>
    <t>Erklärung Umlageschlüssel</t>
  </si>
  <si>
    <t>Umlage</t>
  </si>
  <si>
    <t>Schlüssel</t>
  </si>
  <si>
    <t>Gesamtanteil</t>
  </si>
  <si>
    <t>Kontaktinformation</t>
  </si>
  <si>
    <t>Bankverbindung</t>
  </si>
  <si>
    <t>Vorauszahlungen</t>
  </si>
  <si>
    <t>Valutadatum</t>
  </si>
  <si>
    <t>Zuordnung</t>
  </si>
  <si>
    <t>Vorauszahlung</t>
  </si>
  <si>
    <t>Nebenkostenvorauszahlung</t>
  </si>
  <si>
    <t>Wasser</t>
  </si>
  <si>
    <t>Heiz- und Wasserkosten</t>
  </si>
  <si>
    <t>X</t>
  </si>
  <si>
    <t>Hausmeisterservice</t>
  </si>
  <si>
    <t>Niederschlagswasser</t>
  </si>
  <si>
    <t>Gemeinschaftsstrom</t>
  </si>
  <si>
    <t>Müllgebühren</t>
  </si>
  <si>
    <t>Biotonne</t>
  </si>
  <si>
    <t>Haftpflichversicherung</t>
  </si>
  <si>
    <t>Einheiten</t>
  </si>
  <si>
    <t>Wohnfläche</t>
  </si>
  <si>
    <t>Direktbelastung</t>
  </si>
  <si>
    <t>Personen</t>
  </si>
  <si>
    <t>Anzahl RWM</t>
  </si>
  <si>
    <t>{Referenz}</t>
  </si>
  <si>
    <t>{Anschrift und Objekt}</t>
  </si>
  <si>
    <t>{Datum}</t>
  </si>
  <si>
    <t>{Straße}</t>
  </si>
  <si>
    <t>{Telefon}</t>
  </si>
  <si>
    <t>{Email}</t>
  </si>
  <si>
    <t>{Vorname Name}</t>
  </si>
  <si>
    <t>{IBAN}</t>
  </si>
  <si>
    <t>{BIC}</t>
  </si>
  <si>
    <t>{Plz Ort}</t>
  </si>
  <si>
    <t>Kontoinhaber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</si>
</sst>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8" formatCode="#,##0.00\ &quot;€&quot;;[Red]\-#,##0.00\ &quot;€&quot;"/>
    <numFmt numFmtId="164" formatCode="&quot;Ref.: &quot;@"/>
    <numFmt numFmtId="165" formatCode="dd\.mm\.yyyy"/>
    <numFmt numFmtId="166" formatCode="#,##0&quot; Monate&quot;"/>
    <numFmt numFmtId="167" formatCode="#,##0.0000"/>
    <numFmt numFmtId="170" formatCode="&quot;Abrechnung erstellt durch Dennis Horn am &quot;dddd\,\ dd/mm/yyyy"/>
    <numFmt numFmtId="171" formatCode="0.0%"/>
    <numFmt numFmtId="172" formatCode="#,##0.00&quot; Rate(n) á:&quot;"/>
    <numFmt numFmtId="173" formatCode="&quot;Abrechnung erstellt am &quot;dddd\,\ dd/mm/yyyy"/>
    <numFmt numFmtId="174" formatCode="&quot;Kontoinhaber: &quot;"/>
    <numFmt numFmtId="175" formatCode="&quot;IBAN: &quot;"/>
    <numFmt numFmtId="176" formatCode="&quot;SWIFT/BIC: &quot;"/>
    <numFmt numFmtId="177" formatCode="mmmm"/>
    <numFmt numFmtId="178" formatCode="&quot;Ref.:&quot;\ @"/>
  </numFmts>
  <fonts count="16">
    <font>
      <sz val="11"/>
      <color theme="1"/>
      <name val="Calibri"/>
      <family val="2"/>
      <scheme val="minor"/>
    </font>
    <font>
      <sz val="11"/>
      <color theme="1"/>
      <name val="Meiryo"/>
      <family val="2"/>
    </font>
    <font>
      <sz val="8"/>
      <color theme="1"/>
      <name val="Meiryo"/>
      <family val="2"/>
    </font>
    <font>
      <b/>
      <sz val="8"/>
      <color theme="1"/>
      <name val="Meiryo"/>
      <family val="2"/>
    </font>
    <font>
      <b/>
      <sz val="14"/>
      <color theme="1"/>
      <name val="Meiryo"/>
      <family val="2"/>
    </font>
    <font>
      <b/>
      <sz val="20"/>
      <color theme="1"/>
      <name val="Meiryo"/>
      <family val="2"/>
    </font>
    <font>
      <sz val="12"/>
      <color theme="1"/>
      <name val="Meiryo"/>
      <family val="2"/>
    </font>
    <font>
      <sz val="10"/>
      <color theme="1"/>
      <name val="Meiryo"/>
      <family val="2"/>
    </font>
    <font>
      <sz val="12"/>
      <name val="Meiryo"/>
      <family val="2"/>
    </font>
    <font>
      <b/>
      <sz val="11"/>
      <color theme="1"/>
      <name val="Meiryo"/>
      <family val="2"/>
    </font>
    <font>
      <b/>
      <sz val="16"/>
      <color theme="1"/>
      <name val="Meiryo"/>
      <family val="2"/>
    </font>
    <font>
      <b/>
      <sz val="12"/>
      <color theme="1"/>
      <name val="Meiryo"/>
      <family val="2"/>
    </font>
    <font>
      <b/>
      <sz val="10"/>
      <name val="Meiryo"/>
      <family val="2"/>
    </font>
    <font>
      <sz val="11"/>
      <name val="Meiryo"/>
      <family val="2"/>
    </font>
    <font>
      <sz val="10"/>
      <name val="Meiryo"/>
      <family val="2"/>
    </font>
    <font>
      <sz val="11"/>
      <color rgb="FFFF0000"/>
      <name val="Meiryo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64" fontId="7" fillId="3" borderId="0" xfId="0" applyNumberFormat="1" applyFont="1" applyFill="1"/>
    <xf numFmtId="165" fontId="8" fillId="3" borderId="0" xfId="0" applyNumberFormat="1" applyFont="1" applyFill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8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8" fontId="1" fillId="0" borderId="0" xfId="0" applyNumberFormat="1" applyFont="1" applyAlignment="1">
      <alignment horizontal="center" vertical="center"/>
    </xf>
    <xf numFmtId="8" fontId="9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8" fontId="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quotePrefix="1" applyFont="1" applyBorder="1" applyAlignment="1">
      <alignment horizontal="right" vertical="center"/>
    </xf>
    <xf numFmtId="8" fontId="9" fillId="0" borderId="1" xfId="0" applyNumberFormat="1" applyFont="1" applyBorder="1" applyAlignment="1">
      <alignment vertical="center"/>
    </xf>
    <xf numFmtId="8" fontId="10" fillId="0" borderId="6" xfId="0" applyNumberFormat="1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2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3" fillId="4" borderId="0" xfId="0" applyFont="1" applyFill="1"/>
    <xf numFmtId="0" fontId="13" fillId="4" borderId="0" xfId="0" applyFont="1" applyFill="1" applyAlignment="1">
      <alignment vertical="center"/>
    </xf>
    <xf numFmtId="0" fontId="13" fillId="4" borderId="0" xfId="0" quotePrefix="1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8" fontId="15" fillId="0" borderId="0" xfId="0" applyNumberFormat="1" applyFont="1" applyAlignment="1">
      <alignment vertical="center"/>
    </xf>
    <xf numFmtId="171" fontId="1" fillId="0" borderId="0" xfId="0" applyNumberFormat="1" applyFont="1" applyAlignment="1">
      <alignment vertical="center"/>
    </xf>
    <xf numFmtId="9" fontId="1" fillId="0" borderId="0" xfId="0" applyNumberFormat="1" applyFont="1" applyAlignment="1">
      <alignment vertical="center"/>
    </xf>
    <xf numFmtId="172" fontId="1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vertical="center"/>
    </xf>
    <xf numFmtId="167" fontId="1" fillId="3" borderId="0" xfId="0" applyNumberFormat="1" applyFont="1" applyFill="1" applyAlignment="1">
      <alignment vertical="center"/>
    </xf>
    <xf numFmtId="14" fontId="14" fillId="0" borderId="0" xfId="0" applyNumberFormat="1" applyFont="1" applyAlignment="1">
      <alignment vertical="center"/>
    </xf>
    <xf numFmtId="8" fontId="1" fillId="3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8" fontId="1" fillId="3" borderId="0" xfId="0" applyNumberFormat="1" applyFont="1" applyFill="1" applyAlignment="1">
      <alignment horizontal="right" vertical="center"/>
    </xf>
    <xf numFmtId="8" fontId="1" fillId="3" borderId="1" xfId="0" applyNumberFormat="1" applyFont="1" applyFill="1" applyBorder="1" applyAlignment="1">
      <alignment horizontal="right" vertical="center"/>
    </xf>
    <xf numFmtId="178" fontId="7" fillId="0" borderId="0" xfId="0" applyNumberFormat="1" applyFont="1"/>
    <xf numFmtId="176" fontId="14" fillId="3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4" fillId="2" borderId="0" xfId="0" applyFont="1" applyFill="1" applyAlignment="1">
      <alignment horizontal="left" vertical="center"/>
    </xf>
    <xf numFmtId="175" fontId="7" fillId="3" borderId="0" xfId="0" applyNumberFormat="1" applyFont="1" applyFill="1" applyAlignment="1">
      <alignment horizontal="left" vertical="center"/>
    </xf>
    <xf numFmtId="174" fontId="14" fillId="3" borderId="0" xfId="0" applyNumberFormat="1" applyFont="1" applyFill="1" applyAlignment="1">
      <alignment horizontal="left" vertical="center"/>
    </xf>
    <xf numFmtId="14" fontId="1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173" fontId="3" fillId="3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166" fontId="8" fillId="0" borderId="2" xfId="0" applyNumberFormat="1" applyFont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170" fontId="3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J61"/>
  <sheetViews>
    <sheetView showGridLines="0" tabSelected="1" topLeftCell="A2" zoomScaleNormal="100" zoomScalePageLayoutView="25" workbookViewId="0">
      <selection activeCell="A3" sqref="A3"/>
    </sheetView>
  </sheetViews>
  <sheetFormatPr baseColWidth="10" defaultColWidth="11.42578125" defaultRowHeight="14.25"/>
  <cols>
    <col min="1" max="1" width="3.5703125" style="1" bestFit="1" customWidth="1"/>
    <col min="2" max="2" width="32.7109375" style="1" bestFit="1" customWidth="1"/>
    <col min="3" max="4" width="28" style="1" bestFit="1" customWidth="1"/>
    <col min="5" max="5" width="17.42578125" style="1" bestFit="1" customWidth="1"/>
    <col min="6" max="6" width="20" style="1" bestFit="1" customWidth="1"/>
    <col min="7" max="7" width="12.140625" style="1" bestFit="1" customWidth="1"/>
    <col min="8" max="8" width="12.42578125" style="1" bestFit="1" customWidth="1"/>
    <col min="9" max="9" width="13.28515625" style="1" bestFit="1" customWidth="1"/>
    <col min="10" max="10" width="13" style="1" bestFit="1" customWidth="1"/>
    <col min="11" max="16384" width="11.42578125" style="1"/>
  </cols>
  <sheetData>
    <row r="1" spans="1:6" hidden="1">
      <c r="A1" s="1" t="s">
        <v>0</v>
      </c>
      <c r="B1" s="1" t="s">
        <v>1</v>
      </c>
      <c r="C1" s="1" t="s">
        <v>2</v>
      </c>
      <c r="D1" s="1" t="s">
        <v>2</v>
      </c>
      <c r="E1" s="1" t="s">
        <v>3</v>
      </c>
      <c r="F1" s="1" t="s">
        <v>4</v>
      </c>
    </row>
    <row r="2" spans="1:6" s="2" customFormat="1" ht="11.25">
      <c r="B2" s="63" t="s">
        <v>49</v>
      </c>
      <c r="C2" s="63"/>
      <c r="D2" s="63"/>
      <c r="E2" s="63"/>
      <c r="F2" s="63"/>
    </row>
    <row r="3" spans="1:6">
      <c r="E3" s="3" t="str">
        <f>IF(F2="Vermieter","Bezahlt am:","")</f>
        <v/>
      </c>
      <c r="F3" s="4"/>
    </row>
    <row r="4" spans="1:6" ht="18">
      <c r="B4" s="5" t="s">
        <v>6</v>
      </c>
      <c r="C4" s="5"/>
      <c r="D4" s="5"/>
      <c r="E4" s="58" t="s">
        <v>5</v>
      </c>
      <c r="F4" s="58"/>
    </row>
    <row r="5" spans="1:6" s="2" customFormat="1" ht="11.25">
      <c r="B5" s="6"/>
      <c r="C5" s="6"/>
      <c r="E5" s="6"/>
      <c r="F5" s="6"/>
    </row>
    <row r="6" spans="1:6">
      <c r="B6" s="61" t="s">
        <v>53</v>
      </c>
      <c r="C6" s="62"/>
      <c r="E6" s="61" t="s">
        <v>53</v>
      </c>
      <c r="F6" s="62"/>
    </row>
    <row r="7" spans="1:6">
      <c r="B7" s="61" t="s">
        <v>50</v>
      </c>
      <c r="C7" s="62"/>
      <c r="E7" s="61" t="s">
        <v>50</v>
      </c>
      <c r="F7" s="62"/>
    </row>
    <row r="8" spans="1:6">
      <c r="B8" s="62" t="s">
        <v>56</v>
      </c>
      <c r="C8" s="62"/>
      <c r="E8" s="62" t="s">
        <v>56</v>
      </c>
      <c r="F8" s="62"/>
    </row>
    <row r="11" spans="1:6" ht="26.25">
      <c r="B11" s="64" t="str">
        <f>"Nebenkostenabrechnung für das Jahr "&amp;YEAR(C14)</f>
        <v>Nebenkostenabrechnung für das Jahr 2023</v>
      </c>
      <c r="C11" s="64"/>
      <c r="D11" s="64"/>
      <c r="E11" s="64"/>
      <c r="F11" s="64"/>
    </row>
    <row r="13" spans="1:6" ht="15">
      <c r="B13" s="1" t="s">
        <v>7</v>
      </c>
      <c r="C13" s="65" t="s">
        <v>48</v>
      </c>
      <c r="D13" s="65"/>
      <c r="E13" s="65"/>
      <c r="F13" s="7" t="s">
        <v>47</v>
      </c>
    </row>
    <row r="14" spans="1:6" ht="15">
      <c r="B14" s="1" t="s">
        <v>8</v>
      </c>
      <c r="C14" s="8">
        <v>44927</v>
      </c>
      <c r="D14" s="66">
        <f>MONTH(C15)-MONTH(C14)+1</f>
        <v>12</v>
      </c>
    </row>
    <row r="15" spans="1:6" ht="15">
      <c r="B15" s="1" t="s">
        <v>9</v>
      </c>
      <c r="C15" s="8">
        <v>45291</v>
      </c>
      <c r="D15" s="66"/>
    </row>
    <row r="18" spans="2:10" ht="18">
      <c r="B18" s="58" t="s">
        <v>10</v>
      </c>
      <c r="C18" s="58"/>
      <c r="D18" s="58"/>
      <c r="E18" s="58"/>
      <c r="F18" s="58"/>
    </row>
    <row r="19" spans="2:10" s="2" customFormat="1" ht="11.25">
      <c r="B19" s="6"/>
      <c r="C19" s="6"/>
      <c r="D19" s="6"/>
      <c r="E19" s="6"/>
      <c r="F19" s="6"/>
    </row>
    <row r="20" spans="2:10" ht="15.75" thickBot="1">
      <c r="B20" s="9" t="s">
        <v>11</v>
      </c>
      <c r="C20" s="9" t="s">
        <v>12</v>
      </c>
      <c r="D20" s="9" t="s">
        <v>13</v>
      </c>
      <c r="E20" s="9" t="s">
        <v>14</v>
      </c>
      <c r="F20" s="9" t="s">
        <v>15</v>
      </c>
    </row>
    <row r="21" spans="2:10">
      <c r="B21" s="36" t="s">
        <v>34</v>
      </c>
      <c r="C21" s="10" t="str">
        <f>TEXT($C$14,"TT.MM.JJ")&amp;" bis "&amp;TEXT($C$15,"TT.MM.JJ")</f>
        <v>01.01.23 bis 31.12.23</v>
      </c>
      <c r="D21" s="37" t="s">
        <v>35</v>
      </c>
      <c r="E21" s="41">
        <v>4651.79</v>
      </c>
      <c r="F21" s="41">
        <v>522.88</v>
      </c>
      <c r="G21" s="11"/>
      <c r="H21" s="11"/>
      <c r="I21" s="32"/>
      <c r="J21" s="11"/>
    </row>
    <row r="22" spans="2:10">
      <c r="B22" s="36" t="s">
        <v>36</v>
      </c>
      <c r="C22" s="10" t="str">
        <f t="shared" ref="C22:C32" si="0">TEXT($C$14,"TT.MM.JJ")&amp;" bis "&amp;TEXT($C$15,"TT.MM.JJ")</f>
        <v>01.01.23 bis 31.12.23</v>
      </c>
      <c r="D22" s="37">
        <v>1</v>
      </c>
      <c r="E22" s="41">
        <v>7295.57</v>
      </c>
      <c r="F22" s="41">
        <v>810.62</v>
      </c>
      <c r="G22" s="11"/>
      <c r="H22" s="11"/>
      <c r="I22" s="11"/>
      <c r="J22" s="11"/>
    </row>
    <row r="23" spans="2:10">
      <c r="B23" s="36" t="s">
        <v>33</v>
      </c>
      <c r="C23" s="10" t="str">
        <f t="shared" si="0"/>
        <v>01.01.23 bis 31.12.23</v>
      </c>
      <c r="D23" s="37" t="s">
        <v>35</v>
      </c>
      <c r="E23" s="41">
        <v>3769.71</v>
      </c>
      <c r="F23" s="41">
        <v>633.96</v>
      </c>
      <c r="G23" s="33"/>
      <c r="H23" s="11"/>
      <c r="I23" s="33"/>
      <c r="J23" s="11"/>
    </row>
    <row r="24" spans="2:10">
      <c r="B24" s="36" t="s">
        <v>37</v>
      </c>
      <c r="C24" s="10" t="str">
        <f t="shared" si="0"/>
        <v>01.01.23 bis 31.12.23</v>
      </c>
      <c r="D24" s="37">
        <v>2</v>
      </c>
      <c r="E24" s="41">
        <v>360</v>
      </c>
      <c r="F24" s="41">
        <v>48.3</v>
      </c>
      <c r="G24" s="33"/>
      <c r="H24" s="11"/>
      <c r="I24" s="33"/>
      <c r="J24" s="11"/>
    </row>
    <row r="25" spans="2:10">
      <c r="B25" s="36" t="s">
        <v>38</v>
      </c>
      <c r="C25" s="10" t="str">
        <f t="shared" si="0"/>
        <v>01.01.23 bis 31.12.23</v>
      </c>
      <c r="D25" s="37">
        <v>2</v>
      </c>
      <c r="E25" s="41">
        <v>161.47</v>
      </c>
      <c r="F25" s="41">
        <v>21.66</v>
      </c>
      <c r="G25" s="33"/>
      <c r="H25" s="11"/>
      <c r="I25" s="33"/>
      <c r="J25" s="11"/>
    </row>
    <row r="26" spans="2:10">
      <c r="B26" s="36" t="s">
        <v>39</v>
      </c>
      <c r="C26" s="10" t="str">
        <f t="shared" si="0"/>
        <v>01.01.23 bis 31.12.23</v>
      </c>
      <c r="D26" s="37" t="s">
        <v>35</v>
      </c>
      <c r="E26" s="41">
        <v>1008.94</v>
      </c>
      <c r="F26" s="41">
        <v>237.98</v>
      </c>
      <c r="G26" s="33"/>
      <c r="H26" s="11"/>
      <c r="I26" s="33"/>
      <c r="J26" s="11"/>
    </row>
    <row r="27" spans="2:10">
      <c r="B27" s="36" t="s">
        <v>40</v>
      </c>
      <c r="C27" s="10" t="str">
        <f t="shared" si="0"/>
        <v>01.01.23 bis 31.12.23</v>
      </c>
      <c r="D27" s="37">
        <v>2</v>
      </c>
      <c r="E27" s="41">
        <v>116</v>
      </c>
      <c r="F27" s="41">
        <v>15.56</v>
      </c>
      <c r="G27" s="11"/>
      <c r="H27" s="11"/>
      <c r="I27" s="33"/>
      <c r="J27" s="11"/>
    </row>
    <row r="28" spans="2:10">
      <c r="B28" s="36" t="s">
        <v>16</v>
      </c>
      <c r="C28" s="10" t="str">
        <f t="shared" si="0"/>
        <v>01.01.23 bis 31.12.23</v>
      </c>
      <c r="D28" s="37">
        <v>2</v>
      </c>
      <c r="E28" s="41">
        <v>1769.83</v>
      </c>
      <c r="F28" s="41">
        <v>237.45</v>
      </c>
      <c r="G28" s="33"/>
      <c r="H28" s="11"/>
      <c r="I28" s="33"/>
      <c r="J28" s="11"/>
    </row>
    <row r="29" spans="2:10">
      <c r="B29" s="36" t="s">
        <v>41</v>
      </c>
      <c r="C29" s="10" t="str">
        <f t="shared" si="0"/>
        <v>01.01.23 bis 31.12.23</v>
      </c>
      <c r="D29" s="37">
        <v>2</v>
      </c>
      <c r="E29" s="41">
        <v>80.53</v>
      </c>
      <c r="F29" s="41">
        <v>10.8</v>
      </c>
      <c r="G29" s="33"/>
      <c r="H29" s="11"/>
      <c r="I29" s="33"/>
      <c r="J29" s="11"/>
    </row>
    <row r="30" spans="2:10">
      <c r="B30" s="36"/>
      <c r="C30" s="10" t="str">
        <f t="shared" si="0"/>
        <v>01.01.23 bis 31.12.23</v>
      </c>
      <c r="D30" s="37"/>
      <c r="E30" s="41"/>
      <c r="F30" s="41"/>
      <c r="G30" s="33"/>
      <c r="H30" s="11"/>
      <c r="I30" s="33"/>
      <c r="J30" s="11"/>
    </row>
    <row r="31" spans="2:10">
      <c r="B31" s="36"/>
      <c r="C31" s="10" t="str">
        <f t="shared" si="0"/>
        <v>01.01.23 bis 31.12.23</v>
      </c>
      <c r="D31" s="37"/>
      <c r="E31" s="41"/>
      <c r="F31" s="41"/>
      <c r="G31" s="11"/>
      <c r="H31" s="11"/>
      <c r="I31" s="11"/>
      <c r="J31" s="11"/>
    </row>
    <row r="32" spans="2:10">
      <c r="B32" s="36"/>
      <c r="C32" s="10" t="str">
        <f t="shared" si="0"/>
        <v>01.01.23 bis 31.12.23</v>
      </c>
      <c r="D32" s="37"/>
      <c r="E32" s="41"/>
      <c r="F32" s="41"/>
      <c r="G32" s="11"/>
      <c r="H32" s="11"/>
      <c r="I32" s="33"/>
      <c r="J32" s="11"/>
    </row>
    <row r="33" spans="2:10">
      <c r="B33" s="15"/>
      <c r="C33" s="30"/>
      <c r="D33" s="30"/>
      <c r="E33" s="16"/>
      <c r="F33" s="16"/>
      <c r="G33" s="11"/>
      <c r="I33" s="33"/>
      <c r="J33" s="11"/>
    </row>
    <row r="34" spans="2:10" ht="15">
      <c r="B34" s="12" t="s">
        <v>17</v>
      </c>
      <c r="C34" s="13"/>
      <c r="E34" s="14">
        <f>SUM(E21:E33)</f>
        <v>19213.839999999997</v>
      </c>
      <c r="F34" s="14">
        <f>SUM(F21:F33)</f>
        <v>2539.21</v>
      </c>
      <c r="H34" s="11"/>
      <c r="I34" s="33"/>
      <c r="J34" s="11"/>
    </row>
    <row r="36" spans="2:10">
      <c r="B36" s="1" t="s">
        <v>18</v>
      </c>
      <c r="D36" s="34"/>
      <c r="E36" s="31"/>
      <c r="F36" s="41">
        <v>0</v>
      </c>
    </row>
    <row r="38" spans="2:10" ht="15">
      <c r="B38" s="49" t="s">
        <v>19</v>
      </c>
      <c r="C38" s="49"/>
      <c r="D38" s="49"/>
      <c r="E38" s="12"/>
      <c r="F38" s="14">
        <f>F34+F36</f>
        <v>2539.21</v>
      </c>
      <c r="G38" s="11"/>
      <c r="J38" s="11"/>
    </row>
    <row r="39" spans="2:10" ht="15">
      <c r="B39" s="17" t="s">
        <v>20</v>
      </c>
      <c r="C39" s="17"/>
      <c r="D39" s="17"/>
      <c r="E39" s="18" t="s">
        <v>21</v>
      </c>
      <c r="F39" s="19">
        <f>Nebenkostenvorauszahlung!F33</f>
        <v>2640</v>
      </c>
      <c r="G39" s="11"/>
    </row>
    <row r="40" spans="2:10" ht="15" thickBot="1"/>
    <row r="41" spans="2:10" ht="21" thickBot="1">
      <c r="B41" s="50" t="str">
        <f>IF(F41&gt;0,"Guthaben:","Nachzahlung:")</f>
        <v>Guthaben:</v>
      </c>
      <c r="C41" s="51"/>
      <c r="D41" s="51"/>
      <c r="E41" s="51"/>
      <c r="F41" s="20">
        <f>F39-F38</f>
        <v>100.78999999999996</v>
      </c>
      <c r="G41" s="11"/>
      <c r="H41" s="11"/>
    </row>
    <row r="42" spans="2:10" ht="15" thickTop="1">
      <c r="B42" s="52" t="str">
        <f>IF(B41="Nachzahlung:","Bitte überweisen Sie mir den Betrag in Höhe von "&amp;TEXT(ABS($F$41),"#.##0,00 €;")&amp;" innerhalb von 14 Tagen, unter Nennung der Referenz '"&amp;$F$13&amp;"',  auf das u. g. Bankkonto. Danke!","Bitte teilen Sie mir per EMail, unter Nennung der Referenz '"&amp;$F$13&amp;"', Ihre Bankdaten an die unten genannte Adresse mit, damit ich Ihnen das Guthaben in Höhe von "&amp;TEXT(ABS($F$41),"#.##0,00 €;")&amp;" überweisen kann. Danke!)")</f>
        <v>Bitte teilen Sie mir per EMail, unter Nennung der Referenz '{Referenz}', Ihre Bankdaten an die unten genannte Adresse mit, damit ich Ihnen das Guthaben in Höhe von 100,79 € überweisen kann. Danke!)</v>
      </c>
      <c r="C42" s="53"/>
      <c r="D42" s="53"/>
      <c r="E42" s="53"/>
      <c r="F42" s="54"/>
    </row>
    <row r="43" spans="2:10" ht="15" thickBot="1">
      <c r="B43" s="55"/>
      <c r="C43" s="56"/>
      <c r="D43" s="56"/>
      <c r="E43" s="56"/>
      <c r="F43" s="57"/>
    </row>
    <row r="44" spans="2:10" ht="15.75">
      <c r="B44" s="21"/>
      <c r="C44" s="21"/>
      <c r="D44" s="21"/>
      <c r="E44" s="21"/>
      <c r="F44" s="21"/>
    </row>
    <row r="46" spans="2:10" ht="18">
      <c r="B46" s="58" t="s">
        <v>22</v>
      </c>
      <c r="C46" s="58"/>
      <c r="D46" s="58"/>
      <c r="E46" s="58"/>
      <c r="F46" s="58"/>
    </row>
    <row r="47" spans="2:10" s="2" customFormat="1" ht="11.25">
      <c r="B47" s="6"/>
      <c r="C47" s="6"/>
      <c r="D47" s="6"/>
      <c r="E47" s="6"/>
      <c r="F47" s="6"/>
    </row>
    <row r="48" spans="2:10" ht="15.75" thickBot="1">
      <c r="B48" s="22" t="s">
        <v>12</v>
      </c>
      <c r="C48" s="22" t="s">
        <v>23</v>
      </c>
      <c r="D48" s="22" t="s">
        <v>24</v>
      </c>
      <c r="E48" s="22" t="s">
        <v>25</v>
      </c>
      <c r="F48" s="22" t="s">
        <v>15</v>
      </c>
    </row>
    <row r="49" spans="2:7">
      <c r="B49" s="10" t="str">
        <f t="shared" ref="B49:B54" si="1">TEXT($C$14,"TT.MM.JJ")&amp;" bis "&amp;TEXT($C$15,"TT.MM.JJ")</f>
        <v>01.01.23 bis 31.12.23</v>
      </c>
      <c r="C49" s="36" t="s">
        <v>42</v>
      </c>
      <c r="D49" s="37">
        <v>1</v>
      </c>
      <c r="E49" s="38">
        <v>19</v>
      </c>
      <c r="F49" s="38">
        <v>1</v>
      </c>
    </row>
    <row r="50" spans="2:7">
      <c r="B50" s="10" t="str">
        <f t="shared" si="1"/>
        <v>01.01.23 bis 31.12.23</v>
      </c>
      <c r="C50" s="36" t="s">
        <v>43</v>
      </c>
      <c r="D50" s="37">
        <v>2</v>
      </c>
      <c r="E50" s="38">
        <v>1139.55</v>
      </c>
      <c r="F50" s="36">
        <v>76.47</v>
      </c>
    </row>
    <row r="51" spans="2:7">
      <c r="B51" s="10" t="str">
        <f t="shared" si="1"/>
        <v>01.01.23 bis 31.12.23</v>
      </c>
      <c r="C51" s="36" t="s">
        <v>44</v>
      </c>
      <c r="D51" s="37" t="s">
        <v>35</v>
      </c>
      <c r="E51" s="39">
        <v>1</v>
      </c>
      <c r="F51" s="39">
        <v>1</v>
      </c>
    </row>
    <row r="52" spans="2:7">
      <c r="B52" s="10" t="str">
        <f t="shared" si="1"/>
        <v>01.01.23 bis 31.12.23</v>
      </c>
      <c r="C52" s="36" t="s">
        <v>45</v>
      </c>
      <c r="D52" s="37">
        <v>3</v>
      </c>
      <c r="E52" s="39">
        <v>2</v>
      </c>
      <c r="F52" s="36">
        <v>24</v>
      </c>
    </row>
    <row r="53" spans="2:7">
      <c r="B53" s="10" t="str">
        <f t="shared" si="1"/>
        <v>01.01.23 bis 31.12.23</v>
      </c>
      <c r="C53" s="36" t="s">
        <v>46</v>
      </c>
      <c r="D53" s="37">
        <v>6</v>
      </c>
      <c r="E53" s="38">
        <v>41</v>
      </c>
      <c r="F53" s="38">
        <v>5</v>
      </c>
    </row>
    <row r="54" spans="2:7">
      <c r="B54" s="10" t="str">
        <f t="shared" si="1"/>
        <v>01.01.23 bis 31.12.23</v>
      </c>
      <c r="C54" s="36"/>
      <c r="D54" s="37"/>
      <c r="E54" s="38"/>
      <c r="F54" s="38"/>
    </row>
    <row r="55" spans="2:7">
      <c r="B55" s="10"/>
      <c r="D55" s="10"/>
      <c r="E55" s="23"/>
      <c r="F55" s="23"/>
    </row>
    <row r="56" spans="2:7">
      <c r="B56" s="24"/>
      <c r="C56" s="24"/>
      <c r="D56" s="24"/>
      <c r="E56" s="24"/>
      <c r="F56" s="24"/>
    </row>
    <row r="57" spans="2:7">
      <c r="B57" s="25" t="s">
        <v>57</v>
      </c>
      <c r="C57" s="25" t="s">
        <v>26</v>
      </c>
      <c r="D57" s="26"/>
      <c r="E57" s="67" t="s">
        <v>27</v>
      </c>
      <c r="F57" s="67"/>
      <c r="G57" s="27"/>
    </row>
    <row r="58" spans="2:7">
      <c r="B58" s="40" t="str">
        <f>E6</f>
        <v>{Vorname Name}</v>
      </c>
      <c r="C58" s="40" t="str">
        <f>E6</f>
        <v>{Vorname Name}</v>
      </c>
      <c r="D58" s="26"/>
      <c r="E58" s="60" t="s">
        <v>53</v>
      </c>
      <c r="F58" s="60"/>
      <c r="G58" s="27"/>
    </row>
    <row r="59" spans="2:7">
      <c r="B59" s="40" t="str">
        <f t="shared" ref="B59:B60" si="2">E7</f>
        <v>{Straße}</v>
      </c>
      <c r="C59" s="35" t="s">
        <v>51</v>
      </c>
      <c r="D59" s="26"/>
      <c r="E59" s="59" t="s">
        <v>54</v>
      </c>
      <c r="F59" s="59"/>
      <c r="G59" s="27"/>
    </row>
    <row r="60" spans="2:7">
      <c r="B60" s="40" t="str">
        <f t="shared" si="2"/>
        <v>{Plz Ort}</v>
      </c>
      <c r="C60" s="35" t="s">
        <v>52</v>
      </c>
      <c r="D60" s="26"/>
      <c r="E60" s="48" t="s">
        <v>55</v>
      </c>
      <c r="F60" s="48"/>
      <c r="G60" s="27"/>
    </row>
    <row r="61" spans="2:7">
      <c r="B61" s="28"/>
      <c r="C61" s="28"/>
      <c r="E61" s="29"/>
      <c r="F61" s="28"/>
      <c r="G61" s="27"/>
    </row>
  </sheetData>
  <mergeCells count="20">
    <mergeCell ref="B11:F11"/>
    <mergeCell ref="C13:E13"/>
    <mergeCell ref="D14:D15"/>
    <mergeCell ref="B18:F18"/>
    <mergeCell ref="E57:F57"/>
    <mergeCell ref="E4:F4"/>
    <mergeCell ref="E6:F6"/>
    <mergeCell ref="E7:F7"/>
    <mergeCell ref="E8:F8"/>
    <mergeCell ref="B2:F2"/>
    <mergeCell ref="B6:C6"/>
    <mergeCell ref="B7:C7"/>
    <mergeCell ref="B8:C8"/>
    <mergeCell ref="E60:F60"/>
    <mergeCell ref="B38:D38"/>
    <mergeCell ref="B41:E41"/>
    <mergeCell ref="B42:F43"/>
    <mergeCell ref="B46:F46"/>
    <mergeCell ref="E59:F59"/>
    <mergeCell ref="E58:F58"/>
  </mergeCells>
  <printOptions horizontalCentered="1" verticalCentered="1"/>
  <pageMargins left="0.11811023622047245" right="0.31496062992125984" top="0.19685039370078741" bottom="0.19685039370078741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G59"/>
  <sheetViews>
    <sheetView showGridLines="0" topLeftCell="A2" zoomScaleNormal="100" zoomScalePageLayoutView="25" workbookViewId="0">
      <selection activeCell="C35" sqref="C35"/>
    </sheetView>
  </sheetViews>
  <sheetFormatPr baseColWidth="10" defaultColWidth="11.42578125" defaultRowHeight="14.25"/>
  <cols>
    <col min="1" max="1" width="3.5703125" style="1" bestFit="1" customWidth="1"/>
    <col min="2" max="2" width="32.7109375" style="1" bestFit="1" customWidth="1"/>
    <col min="3" max="4" width="28" style="1" bestFit="1" customWidth="1"/>
    <col min="5" max="5" width="17.42578125" style="1" bestFit="1" customWidth="1"/>
    <col min="6" max="6" width="18.5703125" style="1" bestFit="1" customWidth="1"/>
    <col min="7" max="16384" width="11.42578125" style="1"/>
  </cols>
  <sheetData>
    <row r="1" spans="1:6" hidden="1">
      <c r="A1" s="1" t="s">
        <v>0</v>
      </c>
      <c r="B1" s="1" t="s">
        <v>1</v>
      </c>
      <c r="C1" s="1" t="s">
        <v>2</v>
      </c>
      <c r="D1" s="1" t="s">
        <v>2</v>
      </c>
      <c r="E1" s="1" t="s">
        <v>3</v>
      </c>
      <c r="F1" s="1" t="s">
        <v>4</v>
      </c>
    </row>
    <row r="2" spans="1:6" s="2" customFormat="1" ht="11.25">
      <c r="B2" s="68" t="str">
        <f>Nebenkostenabrechnung!B2</f>
        <v>{Datum}</v>
      </c>
      <c r="C2" s="68"/>
      <c r="D2" s="68"/>
      <c r="E2" s="68"/>
      <c r="F2" s="68"/>
    </row>
    <row r="4" spans="1:6" ht="18">
      <c r="B4" s="5" t="s">
        <v>6</v>
      </c>
      <c r="C4" s="5"/>
      <c r="D4" s="5"/>
      <c r="E4" s="58" t="s">
        <v>5</v>
      </c>
      <c r="F4" s="58"/>
    </row>
    <row r="5" spans="1:6" s="2" customFormat="1" ht="11.25">
      <c r="B5" s="6"/>
      <c r="C5" s="6"/>
      <c r="E5" s="6"/>
      <c r="F5" s="6"/>
    </row>
    <row r="6" spans="1:6">
      <c r="B6" s="1" t="str">
        <f>Nebenkostenabrechnung!B6</f>
        <v>{Vorname Name}</v>
      </c>
      <c r="E6" s="69" t="str">
        <f>Nebenkostenabrechnung!E6</f>
        <v>{Vorname Name}</v>
      </c>
      <c r="F6" s="69"/>
    </row>
    <row r="7" spans="1:6">
      <c r="B7" s="1" t="str">
        <f>Nebenkostenabrechnung!B7</f>
        <v>{Straße}</v>
      </c>
      <c r="E7" s="69" t="str">
        <f>Nebenkostenabrechnung!E7</f>
        <v>{Straße}</v>
      </c>
      <c r="F7" s="69"/>
    </row>
    <row r="8" spans="1:6">
      <c r="B8" s="1" t="str">
        <f>Nebenkostenabrechnung!B8</f>
        <v>{Plz Ort}</v>
      </c>
      <c r="E8" s="69" t="str">
        <f>Nebenkostenabrechnung!E8</f>
        <v>{Plz Ort}</v>
      </c>
      <c r="F8" s="69"/>
    </row>
    <row r="11" spans="1:6" ht="26.25">
      <c r="B11" s="64" t="str">
        <f>Nebenkostenabrechnung!B11</f>
        <v>Nebenkostenabrechnung für das Jahr 2023</v>
      </c>
      <c r="C11" s="64"/>
      <c r="D11" s="64"/>
      <c r="E11" s="64"/>
      <c r="F11" s="64"/>
    </row>
    <row r="13" spans="1:6" ht="15">
      <c r="B13" s="1" t="s">
        <v>7</v>
      </c>
      <c r="C13" s="71" t="str">
        <f>Nebenkostenabrechnung!C13</f>
        <v>{Anschrift und Objekt}</v>
      </c>
      <c r="D13" s="71"/>
      <c r="E13" s="71"/>
      <c r="F13" s="47" t="str">
        <f>Nebenkostenabrechnung!F13</f>
        <v>{Referenz}</v>
      </c>
    </row>
    <row r="14" spans="1:6" ht="15">
      <c r="B14" s="1" t="s">
        <v>8</v>
      </c>
      <c r="C14" s="42">
        <f>Nebenkostenabrechnung!C14</f>
        <v>44927</v>
      </c>
      <c r="D14" s="66">
        <f>MONTH(C15)-MONTH(C14)+1</f>
        <v>12</v>
      </c>
    </row>
    <row r="15" spans="1:6" ht="15">
      <c r="B15" s="1" t="s">
        <v>9</v>
      </c>
      <c r="C15" s="42">
        <f>Nebenkostenabrechnung!C15</f>
        <v>45291</v>
      </c>
      <c r="D15" s="66"/>
    </row>
    <row r="18" spans="2:6" ht="18">
      <c r="B18" s="58" t="s">
        <v>28</v>
      </c>
      <c r="C18" s="58"/>
      <c r="D18" s="58"/>
      <c r="E18" s="58"/>
      <c r="F18" s="58"/>
    </row>
    <row r="19" spans="2:6" s="2" customFormat="1" ht="11.25">
      <c r="B19" s="6"/>
      <c r="C19" s="6"/>
      <c r="D19" s="6"/>
      <c r="E19" s="6"/>
      <c r="F19" s="6"/>
    </row>
    <row r="20" spans="2:6" ht="15.75" thickBot="1">
      <c r="B20" s="9" t="s">
        <v>29</v>
      </c>
      <c r="C20" s="9" t="s">
        <v>30</v>
      </c>
      <c r="D20" s="9"/>
      <c r="E20" s="9"/>
      <c r="F20" s="9" t="s">
        <v>31</v>
      </c>
    </row>
    <row r="21" spans="2:6">
      <c r="B21" s="44">
        <v>44927</v>
      </c>
      <c r="C21" s="43">
        <f t="shared" ref="C21" si="0">IF(B21&lt;&gt;"",B21)</f>
        <v>44927</v>
      </c>
      <c r="D21" s="10"/>
      <c r="E21" s="11"/>
      <c r="F21" s="45">
        <v>220</v>
      </c>
    </row>
    <row r="22" spans="2:6">
      <c r="B22" s="44">
        <v>44958</v>
      </c>
      <c r="C22" s="43">
        <f>IF(B22&lt;&gt;"",B22)</f>
        <v>44958</v>
      </c>
      <c r="D22" s="10"/>
      <c r="E22" s="11"/>
      <c r="F22" s="45">
        <v>220</v>
      </c>
    </row>
    <row r="23" spans="2:6">
      <c r="B23" s="44">
        <v>44986</v>
      </c>
      <c r="C23" s="43">
        <f t="shared" ref="C23:C32" si="1">IF(B23&lt;&gt;"",B23)</f>
        <v>44986</v>
      </c>
      <c r="D23" s="10"/>
      <c r="E23" s="11"/>
      <c r="F23" s="45">
        <v>220</v>
      </c>
    </row>
    <row r="24" spans="2:6">
      <c r="B24" s="44">
        <v>45017</v>
      </c>
      <c r="C24" s="43">
        <f t="shared" si="1"/>
        <v>45017</v>
      </c>
      <c r="D24" s="10"/>
      <c r="E24" s="11"/>
      <c r="F24" s="45">
        <v>220</v>
      </c>
    </row>
    <row r="25" spans="2:6">
      <c r="B25" s="44">
        <v>45047</v>
      </c>
      <c r="C25" s="43">
        <f t="shared" si="1"/>
        <v>45047</v>
      </c>
      <c r="D25" s="10"/>
      <c r="E25" s="11"/>
      <c r="F25" s="45">
        <v>220</v>
      </c>
    </row>
    <row r="26" spans="2:6">
      <c r="B26" s="44">
        <v>45078</v>
      </c>
      <c r="C26" s="43">
        <f t="shared" si="1"/>
        <v>45078</v>
      </c>
      <c r="D26" s="10"/>
      <c r="E26" s="11"/>
      <c r="F26" s="45">
        <v>220</v>
      </c>
    </row>
    <row r="27" spans="2:6">
      <c r="B27" s="44">
        <v>45108</v>
      </c>
      <c r="C27" s="43">
        <f t="shared" si="1"/>
        <v>45108</v>
      </c>
      <c r="D27" s="10"/>
      <c r="E27" s="11"/>
      <c r="F27" s="45">
        <v>220</v>
      </c>
    </row>
    <row r="28" spans="2:6">
      <c r="B28" s="44">
        <v>45139</v>
      </c>
      <c r="C28" s="43">
        <f t="shared" si="1"/>
        <v>45139</v>
      </c>
      <c r="D28" s="10"/>
      <c r="E28" s="11"/>
      <c r="F28" s="45">
        <v>220</v>
      </c>
    </row>
    <row r="29" spans="2:6">
      <c r="B29" s="44">
        <v>45170</v>
      </c>
      <c r="C29" s="43">
        <f t="shared" si="1"/>
        <v>45170</v>
      </c>
      <c r="D29" s="10"/>
      <c r="E29" s="11"/>
      <c r="F29" s="45">
        <v>220</v>
      </c>
    </row>
    <row r="30" spans="2:6">
      <c r="B30" s="44">
        <v>45200</v>
      </c>
      <c r="C30" s="43">
        <f t="shared" si="1"/>
        <v>45200</v>
      </c>
      <c r="D30" s="10"/>
      <c r="E30" s="11"/>
      <c r="F30" s="45">
        <v>220</v>
      </c>
    </row>
    <row r="31" spans="2:6">
      <c r="B31" s="44">
        <v>45231</v>
      </c>
      <c r="C31" s="43">
        <f t="shared" si="1"/>
        <v>45231</v>
      </c>
      <c r="D31" s="10"/>
      <c r="E31" s="11"/>
      <c r="F31" s="45">
        <v>220</v>
      </c>
    </row>
    <row r="32" spans="2:6">
      <c r="B32" s="44">
        <v>45261</v>
      </c>
      <c r="C32" s="43">
        <f t="shared" si="1"/>
        <v>45261</v>
      </c>
      <c r="D32" s="30"/>
      <c r="E32" s="16"/>
      <c r="F32" s="46">
        <v>220</v>
      </c>
    </row>
    <row r="33" spans="2:6" ht="15">
      <c r="B33" s="72" t="s">
        <v>32</v>
      </c>
      <c r="C33" s="72"/>
      <c r="D33" s="73" t="str">
        <f>COUNTA($B$21:$B$32)&amp;" von "&amp;$D$14&amp;" Zahlungen mit insgesamt:"</f>
        <v>12 von 12 Zahlungen mit insgesamt:</v>
      </c>
      <c r="E33" s="73"/>
      <c r="F33" s="14">
        <f>SUM(F21:F32)</f>
        <v>2640</v>
      </c>
    </row>
    <row r="34" spans="2:6" ht="15.75">
      <c r="B34" s="21"/>
      <c r="C34" s="21"/>
      <c r="D34" s="21"/>
      <c r="E34" s="21"/>
      <c r="F34" s="21"/>
    </row>
    <row r="35" spans="2:6">
      <c r="B35" s="10"/>
      <c r="D35" s="10"/>
      <c r="E35" s="23"/>
      <c r="F35" s="23"/>
    </row>
    <row r="36" spans="2:6">
      <c r="B36" s="10"/>
      <c r="D36" s="10"/>
      <c r="E36" s="23"/>
      <c r="F36" s="23"/>
    </row>
    <row r="37" spans="2:6">
      <c r="B37" s="10"/>
      <c r="D37" s="10"/>
      <c r="E37" s="23"/>
      <c r="F37" s="23"/>
    </row>
    <row r="38" spans="2:6">
      <c r="B38" s="10"/>
      <c r="D38" s="10"/>
      <c r="E38" s="23"/>
      <c r="F38" s="23"/>
    </row>
    <row r="39" spans="2:6">
      <c r="B39" s="10"/>
      <c r="D39" s="10"/>
      <c r="E39" s="23"/>
      <c r="F39" s="23"/>
    </row>
    <row r="40" spans="2:6">
      <c r="B40" s="10"/>
      <c r="D40" s="10"/>
      <c r="E40" s="23"/>
      <c r="F40" s="23"/>
    </row>
    <row r="41" spans="2:6">
      <c r="B41" s="10"/>
      <c r="D41" s="10"/>
      <c r="E41" s="23"/>
      <c r="F41" s="23"/>
    </row>
    <row r="42" spans="2:6">
      <c r="B42" s="10"/>
      <c r="D42" s="10"/>
      <c r="E42" s="23"/>
      <c r="F42" s="23"/>
    </row>
    <row r="43" spans="2:6">
      <c r="B43" s="10"/>
      <c r="D43" s="10"/>
      <c r="E43" s="23"/>
      <c r="F43" s="23"/>
    </row>
    <row r="44" spans="2:6">
      <c r="B44" s="10"/>
      <c r="D44" s="10"/>
      <c r="E44" s="23"/>
      <c r="F44" s="23"/>
    </row>
    <row r="45" spans="2:6">
      <c r="B45" s="10"/>
      <c r="D45" s="10"/>
      <c r="E45" s="23"/>
      <c r="F45" s="23"/>
    </row>
    <row r="46" spans="2:6">
      <c r="B46" s="10"/>
      <c r="D46" s="10"/>
      <c r="E46" s="23"/>
      <c r="F46" s="23"/>
    </row>
    <row r="47" spans="2:6">
      <c r="B47" s="10"/>
      <c r="D47" s="10"/>
      <c r="E47" s="23"/>
      <c r="F47" s="23"/>
    </row>
    <row r="48" spans="2:6">
      <c r="B48" s="10"/>
      <c r="D48" s="10"/>
      <c r="E48" s="23"/>
      <c r="F48" s="23"/>
    </row>
    <row r="49" spans="2:7">
      <c r="B49" s="10"/>
      <c r="D49" s="10"/>
      <c r="E49" s="23"/>
      <c r="F49" s="23"/>
    </row>
    <row r="50" spans="2:7">
      <c r="B50" s="10"/>
      <c r="D50" s="10"/>
      <c r="E50" s="23"/>
      <c r="F50" s="23"/>
    </row>
    <row r="51" spans="2:7">
      <c r="B51" s="10"/>
      <c r="D51" s="10"/>
      <c r="E51" s="23"/>
      <c r="F51" s="23"/>
    </row>
    <row r="52" spans="2:7">
      <c r="B52" s="10"/>
      <c r="D52" s="10"/>
      <c r="E52" s="23"/>
      <c r="F52" s="23"/>
    </row>
    <row r="53" spans="2:7">
      <c r="B53" s="10"/>
      <c r="D53" s="10"/>
      <c r="E53" s="23"/>
      <c r="F53" s="23"/>
    </row>
    <row r="54" spans="2:7">
      <c r="B54" s="24"/>
      <c r="C54" s="24"/>
      <c r="D54" s="24"/>
      <c r="E54" s="24"/>
      <c r="F54" s="24"/>
    </row>
    <row r="55" spans="2:7">
      <c r="B55" s="25" t="s">
        <v>57</v>
      </c>
      <c r="C55" s="25" t="s">
        <v>26</v>
      </c>
      <c r="D55" s="26"/>
      <c r="E55" s="67" t="s">
        <v>27</v>
      </c>
      <c r="F55" s="67"/>
      <c r="G55" s="27"/>
    </row>
    <row r="56" spans="2:7">
      <c r="B56" s="40" t="str">
        <f>Nebenkostenabrechnung!B58</f>
        <v>{Vorname Name}</v>
      </c>
      <c r="C56" s="40" t="str">
        <f>Nebenkostenabrechnung!C58</f>
        <v>{Vorname Name}</v>
      </c>
      <c r="D56" s="26"/>
      <c r="E56" s="70" t="str">
        <f>Nebenkostenabrechnung!E58</f>
        <v>{Vorname Name}</v>
      </c>
      <c r="F56" s="70"/>
      <c r="G56" s="27"/>
    </row>
    <row r="57" spans="2:7">
      <c r="B57" s="40" t="str">
        <f>Nebenkostenabrechnung!B59</f>
        <v>{Straße}</v>
      </c>
      <c r="C57" s="40" t="str">
        <f>Nebenkostenabrechnung!C59</f>
        <v>{Telefon}</v>
      </c>
      <c r="D57" s="26"/>
      <c r="E57" s="70" t="str">
        <f>Nebenkostenabrechnung!E59</f>
        <v>{IBAN}</v>
      </c>
      <c r="F57" s="70"/>
      <c r="G57" s="27"/>
    </row>
    <row r="58" spans="2:7">
      <c r="B58" s="40" t="str">
        <f>Nebenkostenabrechnung!B60</f>
        <v>{Plz Ort}</v>
      </c>
      <c r="C58" s="40" t="str">
        <f>Nebenkostenabrechnung!C60</f>
        <v>{Email}</v>
      </c>
      <c r="D58" s="26"/>
      <c r="E58" s="70" t="str">
        <f>Nebenkostenabrechnung!E60</f>
        <v>{BIC}</v>
      </c>
      <c r="F58" s="70"/>
      <c r="G58" s="27"/>
    </row>
    <row r="59" spans="2:7">
      <c r="B59" s="28"/>
      <c r="C59" s="28"/>
      <c r="E59" s="29"/>
      <c r="F59" s="28"/>
      <c r="G59" s="27"/>
    </row>
  </sheetData>
  <mergeCells count="15">
    <mergeCell ref="E56:F56"/>
    <mergeCell ref="E57:F57"/>
    <mergeCell ref="E58:F58"/>
    <mergeCell ref="C13:E13"/>
    <mergeCell ref="D14:D15"/>
    <mergeCell ref="B18:F18"/>
    <mergeCell ref="B33:C33"/>
    <mergeCell ref="D33:E33"/>
    <mergeCell ref="E55:F55"/>
    <mergeCell ref="B2:F2"/>
    <mergeCell ref="B11:F11"/>
    <mergeCell ref="E4:F4"/>
    <mergeCell ref="E6:F6"/>
    <mergeCell ref="E7:F7"/>
    <mergeCell ref="E8:F8"/>
  </mergeCells>
  <printOptions horizontalCentered="1" verticalCentered="1"/>
  <pageMargins left="0.11811023622047245" right="0.31496062992125984" top="0.19685039370078741" bottom="0.19685039370078741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Nebenkostenabrechnung</vt:lpstr>
      <vt:lpstr>Nebenkostenvorauszahlung</vt:lpstr>
      <vt:lpstr>Nebenkostenabrechnung!Druckbereich</vt:lpstr>
      <vt:lpstr>Nebenkostenvorauszahlung!Druckbereich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Horn, Dennis</dc:creator>
  <cp:lastModifiedBy>Dennis Horn</cp:lastModifiedBy>
  <cp:lastPrinted>2024-01-04T10:04:08Z</cp:lastPrinted>
  <dcterms:created xsi:type="dcterms:W3CDTF">2018-10-22T08:17:44Z</dcterms:created>
  <dcterms:modified xsi:type="dcterms:W3CDTF">2024-01-10T17:36:34Z</dcterms:modified>
</cp:coreProperties>
</file>